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415" activeTab="0"/>
  </bookViews>
  <sheets>
    <sheet name="7_2" sheetId="1" r:id="rId1"/>
  </sheets>
  <definedNames>
    <definedName name="Z7_2">#REF!</definedName>
    <definedName name="_xlnm.Print_Area" localSheetId="0">'7_2'!$A$1:$P$40</definedName>
  </definedNames>
  <calcPr fullCalcOnLoad="1"/>
</workbook>
</file>

<file path=xl/sharedStrings.xml><?xml version="1.0" encoding="utf-8"?>
<sst xmlns="http://schemas.openxmlformats.org/spreadsheetml/2006/main" count="58" uniqueCount="44">
  <si>
    <t>Таблиця 7.2</t>
  </si>
  <si>
    <t>Результати перегляду апеляційними судами</t>
  </si>
  <si>
    <t>ухвал (постанов) місцевих судів у кримінальних справах</t>
  </si>
  <si>
    <t>№ з/п</t>
  </si>
  <si>
    <t>Область
(регіон)</t>
  </si>
  <si>
    <t>Усього осіб, щодо яких винесено ухвал (постанов), крім окремих ухвал</t>
  </si>
  <si>
    <t>Кількість осіб, щодо яких ухвали (постанови), крім окремих ухвал</t>
  </si>
  <si>
    <t xml:space="preserve">скасовано </t>
  </si>
  <si>
    <t>% питома вага*</t>
  </si>
  <si>
    <t>змінено</t>
  </si>
  <si>
    <t xml:space="preserve">усього скасовано, змінено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</si>
  <si>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</si>
  <si>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</si>
  <si>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</si>
  <si>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</si>
  <si>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</si>
  <si>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</si>
  <si>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</si>
  <si>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</si>
  <si>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</si>
  <si>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</si>
  <si>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</si>
  <si>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</si>
  <si>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</si>
  <si>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</si>
  <si>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</si>
  <si>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</si>
  <si>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</si>
  <si>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</si>
  <si>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</si>
  <si>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</si>
  <si>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</si>
  <si>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</si>
  <si>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</si>
  <si>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</si>
  <si>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</si>
  <si>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</si>
  <si>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</si>
  <si>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</si>
  <si>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</si>
  <si>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</si>
  <si>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    * % – від кількості осіб, щодо яких винесено постанови (ухвали), окрім окремих ухвал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</si>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</sst>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3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24.125" style="2" customWidth="1"/>
    <col min="3" max="3" width="8.375" style="2" customWidth="1"/>
    <col min="4" max="4" width="8.625" style="2" customWidth="1"/>
    <col min="5" max="6" width="7.875" style="2" customWidth="1"/>
    <col min="7" max="7" width="8.25390625" style="2" customWidth="1"/>
    <col min="8" max="8" width="8.625" style="2" customWidth="1"/>
    <col min="9" max="9" width="8.375" style="2" customWidth="1"/>
    <col min="10" max="10" width="8.25390625" style="2" customWidth="1"/>
    <col min="11" max="11" width="8.125" style="2" customWidth="1"/>
    <col min="12" max="12" width="8.25390625" style="2" customWidth="1"/>
    <col min="13" max="14" width="8.00390625" style="2" customWidth="1"/>
    <col min="15" max="15" width="7.75390625" style="2" customWidth="1"/>
    <col min="16" max="16" width="8.25390625" style="2" customWidth="1"/>
    <col min="17" max="22" width="4.625" style="2" customWidth="1"/>
    <col min="23" max="16384" width="9.125" style="2" customWidth="1"/>
  </cols>
  <sheetData>
    <row r="1" ht="12.75">
      <c r="O1" s="2" t="s">
        <v>0</v>
      </c>
    </row>
    <row r="2" spans="1:16" ht="13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>
      <c r="A6" s="22" t="s">
        <v>3</v>
      </c>
      <c r="B6" s="23" t="s">
        <v>4</v>
      </c>
      <c r="C6" s="24" t="s">
        <v>5</v>
      </c>
      <c r="D6" s="24"/>
      <c r="E6" s="25" t="s">
        <v>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.75" customHeight="1">
      <c r="A7" s="22"/>
      <c r="B7" s="23"/>
      <c r="C7" s="24"/>
      <c r="D7" s="24"/>
      <c r="E7" s="20" t="s">
        <v>7</v>
      </c>
      <c r="F7" s="20"/>
      <c r="G7" s="19" t="s">
        <v>8</v>
      </c>
      <c r="H7" s="19"/>
      <c r="I7" s="20" t="s">
        <v>9</v>
      </c>
      <c r="J7" s="20"/>
      <c r="K7" s="19" t="s">
        <v>8</v>
      </c>
      <c r="L7" s="19"/>
      <c r="M7" s="20" t="s">
        <v>10</v>
      </c>
      <c r="N7" s="20"/>
      <c r="O7" s="19" t="s">
        <v>8</v>
      </c>
      <c r="P7" s="19"/>
    </row>
    <row r="8" spans="1:16" ht="19.5" customHeight="1">
      <c r="A8" s="22"/>
      <c r="B8" s="23"/>
      <c r="C8" s="26" t="s">
        <v>43</v>
      </c>
      <c r="D8" s="26" t="s">
        <v>42</v>
      </c>
      <c r="E8" s="26" t="s">
        <v>43</v>
      </c>
      <c r="F8" s="26" t="s">
        <v>42</v>
      </c>
      <c r="G8" s="27" t="s">
        <v>43</v>
      </c>
      <c r="H8" s="27" t="s">
        <v>42</v>
      </c>
      <c r="I8" s="26" t="s">
        <v>43</v>
      </c>
      <c r="J8" s="26" t="s">
        <v>42</v>
      </c>
      <c r="K8" s="27" t="s">
        <v>43</v>
      </c>
      <c r="L8" s="27" t="s">
        <v>42</v>
      </c>
      <c r="M8" s="26" t="s">
        <v>43</v>
      </c>
      <c r="N8" s="26" t="s">
        <v>42</v>
      </c>
      <c r="O8" s="27" t="s">
        <v>43</v>
      </c>
      <c r="P8" s="27" t="s">
        <v>42</v>
      </c>
    </row>
    <row r="9" spans="1:16" ht="12" customHeight="1">
      <c r="A9" s="28" t="s">
        <v>11</v>
      </c>
      <c r="B9" s="28" t="s">
        <v>12</v>
      </c>
      <c r="C9" s="29">
        <v>1</v>
      </c>
      <c r="D9" s="29">
        <v>2</v>
      </c>
      <c r="E9" s="29">
        <v>3</v>
      </c>
      <c r="F9" s="29">
        <v>4</v>
      </c>
      <c r="G9" s="30">
        <v>5</v>
      </c>
      <c r="H9" s="30">
        <v>6</v>
      </c>
      <c r="I9" s="29">
        <v>7</v>
      </c>
      <c r="J9" s="29">
        <v>8</v>
      </c>
      <c r="K9" s="30">
        <v>9</v>
      </c>
      <c r="L9" s="30">
        <v>10</v>
      </c>
      <c r="M9" s="29">
        <v>11</v>
      </c>
      <c r="N9" s="29">
        <v>12</v>
      </c>
      <c r="O9" s="30">
        <v>13</v>
      </c>
      <c r="P9" s="30">
        <v>14</v>
      </c>
    </row>
    <row r="10" spans="1:27" ht="12" customHeight="1">
      <c r="A10" s="6">
        <v>1</v>
      </c>
      <c r="B10" s="1" t="s">
        <v>13</v>
      </c>
      <c r="C10" s="10"/>
      <c r="D10" s="10"/>
      <c r="E10" s="10"/>
      <c r="F10" s="10"/>
      <c r="G10" s="14"/>
      <c r="H10" s="15"/>
      <c r="I10" s="10"/>
      <c r="J10" s="10"/>
      <c r="K10" s="15"/>
      <c r="L10" s="15"/>
      <c r="M10" s="13">
        <f aca="true" t="shared" si="0" ref="M10:M35">E10+I10</f>
        <v>0</v>
      </c>
      <c r="N10" s="13">
        <f aca="true" t="shared" si="1" ref="N10:N35">F10+J10</f>
        <v>0</v>
      </c>
      <c r="O10" s="15"/>
      <c r="P10" s="15"/>
      <c r="Q10" s="7">
        <f>IF(C10=0,0,SUM(E10*100/C10))</f>
        <v>0</v>
      </c>
      <c r="R10" s="7">
        <f>IF(D10=0,0,SUM(F10*100/D10))</f>
        <v>0</v>
      </c>
      <c r="S10" s="7">
        <f>IF(C10=0,0,SUM(I10*100/C10))</f>
        <v>0</v>
      </c>
      <c r="T10" s="7">
        <f>IF(D10=0,0,SUM(J10*100/D10))</f>
        <v>0</v>
      </c>
      <c r="U10" s="7">
        <f>IF(C10=0,0,SUM(M10*100/C10))</f>
        <v>0</v>
      </c>
      <c r="V10" s="7">
        <f>IF(D10=0,0,SUM(N10*100/D10))</f>
        <v>0</v>
      </c>
      <c r="W10" s="7"/>
      <c r="X10" s="7"/>
      <c r="Y10" s="7"/>
      <c r="Z10" s="7"/>
      <c r="AA10" s="7"/>
    </row>
    <row r="11" spans="1:27" ht="12" customHeight="1">
      <c r="A11" s="6">
        <v>2</v>
      </c>
      <c r="B11" s="1" t="s">
        <v>14</v>
      </c>
      <c r="C11" s="11">
        <v>26615</v>
      </c>
      <c r="D11" s="11">
        <v>28769</v>
      </c>
      <c r="E11" s="11">
        <v>249</v>
      </c>
      <c r="F11" s="11">
        <v>182</v>
      </c>
      <c r="G11" s="14">
        <f aca="true" t="shared" si="2" ref="G11:G35">IF(C11=0,0,ROUND(SUM(E11*100/C11),2))</f>
        <v>0.94</v>
      </c>
      <c r="H11" s="15">
        <f aca="true" t="shared" si="3" ref="H11:H35">IF(D11=0,IF(F11=0,0,100),R11)</f>
        <v>0.6326253953908721</v>
      </c>
      <c r="I11" s="11">
        <v>27</v>
      </c>
      <c r="J11" s="11">
        <v>25</v>
      </c>
      <c r="K11" s="15">
        <f aca="true" t="shared" si="4" ref="K11:K35">IF(C11=0,0,I11/C11*100)</f>
        <v>0.10144655269584821</v>
      </c>
      <c r="L11" s="15">
        <f aca="true" t="shared" si="5" ref="L11:L35">IF(D11=0,IF(J11=0,0,100),T11)</f>
        <v>0.08689909277347145</v>
      </c>
      <c r="M11" s="13">
        <f t="shared" si="0"/>
        <v>276</v>
      </c>
      <c r="N11" s="13">
        <f t="shared" si="1"/>
        <v>207</v>
      </c>
      <c r="O11" s="15">
        <f aca="true" t="shared" si="6" ref="O11:O35">IF(C11=0,0,M11/C11*100)</f>
        <v>1.0370092053353372</v>
      </c>
      <c r="P11" s="15">
        <f aca="true" t="shared" si="7" ref="P11:P35">IF(D11=0,IF(N11=0,0,100),V11)</f>
        <v>0.7195244881643436</v>
      </c>
      <c r="Q11" s="7">
        <f aca="true" t="shared" si="8" ref="Q11:R37">IF(C11=0,0,SUM(E11*100/C11))</f>
        <v>0.935562652639489</v>
      </c>
      <c r="R11" s="7">
        <f t="shared" si="8"/>
        <v>0.6326253953908721</v>
      </c>
      <c r="S11" s="7">
        <f aca="true" t="shared" si="9" ref="S11:T37">IF(C11=0,0,SUM(I11*100/C11))</f>
        <v>0.10144655269584821</v>
      </c>
      <c r="T11" s="7">
        <f t="shared" si="9"/>
        <v>0.08689909277347145</v>
      </c>
      <c r="U11" s="7">
        <f aca="true" t="shared" si="10" ref="U11:V37">IF(C11=0,0,SUM(M11*100/C11))</f>
        <v>1.0370092053353372</v>
      </c>
      <c r="V11" s="7">
        <f t="shared" si="10"/>
        <v>0.7195244881643436</v>
      </c>
      <c r="W11" s="7"/>
      <c r="X11" s="7"/>
      <c r="Y11" s="7"/>
      <c r="Z11" s="7"/>
      <c r="AA11" s="7"/>
    </row>
    <row r="12" spans="1:27" ht="12" customHeight="1">
      <c r="A12" s="6">
        <v>3</v>
      </c>
      <c r="B12" s="1" t="s">
        <v>15</v>
      </c>
      <c r="C12" s="11">
        <v>15271</v>
      </c>
      <c r="D12" s="11">
        <v>18425</v>
      </c>
      <c r="E12" s="11">
        <v>46</v>
      </c>
      <c r="F12" s="11">
        <v>44</v>
      </c>
      <c r="G12" s="14">
        <f t="shared" si="2"/>
        <v>0.3</v>
      </c>
      <c r="H12" s="15">
        <f t="shared" si="3"/>
        <v>0.23880597014925373</v>
      </c>
      <c r="I12" s="11">
        <v>66</v>
      </c>
      <c r="J12" s="11">
        <v>2</v>
      </c>
      <c r="K12" s="15">
        <f t="shared" si="4"/>
        <v>0.4321917359701395</v>
      </c>
      <c r="L12" s="15">
        <f t="shared" si="5"/>
        <v>0.010854816824966078</v>
      </c>
      <c r="M12" s="13">
        <f t="shared" si="0"/>
        <v>112</v>
      </c>
      <c r="N12" s="13">
        <f t="shared" si="1"/>
        <v>46</v>
      </c>
      <c r="O12" s="15">
        <f t="shared" si="6"/>
        <v>0.7334162792220549</v>
      </c>
      <c r="P12" s="15">
        <f t="shared" si="7"/>
        <v>0.2496607869742198</v>
      </c>
      <c r="Q12" s="7">
        <f t="shared" si="8"/>
        <v>0.3012245432519154</v>
      </c>
      <c r="R12" s="7">
        <f t="shared" si="8"/>
        <v>0.23880597014925373</v>
      </c>
      <c r="S12" s="7">
        <f t="shared" si="9"/>
        <v>0.4321917359701395</v>
      </c>
      <c r="T12" s="7">
        <f t="shared" si="9"/>
        <v>0.010854816824966078</v>
      </c>
      <c r="U12" s="7">
        <f t="shared" si="10"/>
        <v>0.7334162792220549</v>
      </c>
      <c r="V12" s="7">
        <f t="shared" si="10"/>
        <v>0.2496607869742198</v>
      </c>
      <c r="W12" s="7"/>
      <c r="X12" s="7"/>
      <c r="Y12" s="7"/>
      <c r="Z12" s="7"/>
      <c r="AA12" s="7"/>
    </row>
    <row r="13" spans="1:27" ht="12" customHeight="1">
      <c r="A13" s="6">
        <v>4</v>
      </c>
      <c r="B13" s="1" t="s">
        <v>16</v>
      </c>
      <c r="C13" s="11">
        <v>80084</v>
      </c>
      <c r="D13" s="11">
        <v>75724</v>
      </c>
      <c r="E13" s="11">
        <v>449</v>
      </c>
      <c r="F13" s="11">
        <v>411</v>
      </c>
      <c r="G13" s="14">
        <f t="shared" si="2"/>
        <v>0.56</v>
      </c>
      <c r="H13" s="15">
        <f t="shared" si="3"/>
        <v>0.5427605514764143</v>
      </c>
      <c r="I13" s="11">
        <v>56</v>
      </c>
      <c r="J13" s="11">
        <v>9</v>
      </c>
      <c r="K13" s="15">
        <f t="shared" si="4"/>
        <v>0.06992657709405126</v>
      </c>
      <c r="L13" s="15">
        <f t="shared" si="5"/>
        <v>0.011885267550578416</v>
      </c>
      <c r="M13" s="13">
        <f t="shared" si="0"/>
        <v>505</v>
      </c>
      <c r="N13" s="13">
        <f t="shared" si="1"/>
        <v>420</v>
      </c>
      <c r="O13" s="15">
        <f t="shared" si="6"/>
        <v>0.6305878827231407</v>
      </c>
      <c r="P13" s="15">
        <f t="shared" si="7"/>
        <v>0.5546458190269927</v>
      </c>
      <c r="Q13" s="7">
        <f t="shared" si="8"/>
        <v>0.5606613056290894</v>
      </c>
      <c r="R13" s="7">
        <f t="shared" si="8"/>
        <v>0.5427605514764143</v>
      </c>
      <c r="S13" s="7">
        <f t="shared" si="9"/>
        <v>0.06992657709405124</v>
      </c>
      <c r="T13" s="7">
        <f t="shared" si="9"/>
        <v>0.011885267550578416</v>
      </c>
      <c r="U13" s="7">
        <f t="shared" si="10"/>
        <v>0.6305878827231407</v>
      </c>
      <c r="V13" s="7">
        <f t="shared" si="10"/>
        <v>0.5546458190269927</v>
      </c>
      <c r="W13" s="7"/>
      <c r="X13" s="7"/>
      <c r="Y13" s="7"/>
      <c r="Z13" s="7"/>
      <c r="AA13" s="7"/>
    </row>
    <row r="14" spans="1:27" ht="12" customHeight="1">
      <c r="A14" s="6">
        <v>5</v>
      </c>
      <c r="B14" s="1" t="s">
        <v>17</v>
      </c>
      <c r="C14" s="11">
        <v>38218</v>
      </c>
      <c r="D14" s="11">
        <v>40905</v>
      </c>
      <c r="E14" s="11">
        <v>215</v>
      </c>
      <c r="F14" s="11">
        <v>162</v>
      </c>
      <c r="G14" s="14">
        <f t="shared" si="2"/>
        <v>0.56</v>
      </c>
      <c r="H14" s="15">
        <f t="shared" si="3"/>
        <v>0.39603960396039606</v>
      </c>
      <c r="I14" s="11">
        <v>34</v>
      </c>
      <c r="J14" s="11">
        <v>11</v>
      </c>
      <c r="K14" s="15">
        <f t="shared" si="4"/>
        <v>0.08896331571510807</v>
      </c>
      <c r="L14" s="15">
        <f t="shared" si="5"/>
        <v>0.026891578046693558</v>
      </c>
      <c r="M14" s="13">
        <f t="shared" si="0"/>
        <v>249</v>
      </c>
      <c r="N14" s="13">
        <f t="shared" si="1"/>
        <v>173</v>
      </c>
      <c r="O14" s="15">
        <f t="shared" si="6"/>
        <v>0.6515254592077031</v>
      </c>
      <c r="P14" s="15">
        <f t="shared" si="7"/>
        <v>0.4229311820070896</v>
      </c>
      <c r="Q14" s="7">
        <f t="shared" si="8"/>
        <v>0.5625621434925951</v>
      </c>
      <c r="R14" s="7">
        <f t="shared" si="8"/>
        <v>0.39603960396039606</v>
      </c>
      <c r="S14" s="7">
        <f t="shared" si="9"/>
        <v>0.08896331571510807</v>
      </c>
      <c r="T14" s="7">
        <f t="shared" si="9"/>
        <v>0.026891578046693558</v>
      </c>
      <c r="U14" s="7">
        <f t="shared" si="10"/>
        <v>0.6515254592077032</v>
      </c>
      <c r="V14" s="7">
        <f t="shared" si="10"/>
        <v>0.4229311820070896</v>
      </c>
      <c r="W14" s="7"/>
      <c r="X14" s="7"/>
      <c r="Y14" s="7"/>
      <c r="Z14" s="7"/>
      <c r="AA14" s="7"/>
    </row>
    <row r="15" spans="1:27" ht="12" customHeight="1">
      <c r="A15" s="6">
        <v>6</v>
      </c>
      <c r="B15" s="1" t="s">
        <v>18</v>
      </c>
      <c r="C15" s="11">
        <v>26337</v>
      </c>
      <c r="D15" s="11">
        <v>23450</v>
      </c>
      <c r="E15" s="11">
        <v>150</v>
      </c>
      <c r="F15" s="11">
        <v>86</v>
      </c>
      <c r="G15" s="14">
        <f t="shared" si="2"/>
        <v>0.57</v>
      </c>
      <c r="H15" s="15">
        <f t="shared" si="3"/>
        <v>0.36673773987206826</v>
      </c>
      <c r="I15" s="11">
        <v>48</v>
      </c>
      <c r="J15" s="11">
        <v>23</v>
      </c>
      <c r="K15" s="15">
        <f t="shared" si="4"/>
        <v>0.18225310399817746</v>
      </c>
      <c r="L15" s="15">
        <f t="shared" si="5"/>
        <v>0.09808102345415778</v>
      </c>
      <c r="M15" s="13">
        <f t="shared" si="0"/>
        <v>198</v>
      </c>
      <c r="N15" s="13">
        <f t="shared" si="1"/>
        <v>109</v>
      </c>
      <c r="O15" s="15">
        <f t="shared" si="6"/>
        <v>0.7517940539924821</v>
      </c>
      <c r="P15" s="15">
        <f t="shared" si="7"/>
        <v>0.464818763326226</v>
      </c>
      <c r="Q15" s="7">
        <f t="shared" si="8"/>
        <v>0.5695409499943046</v>
      </c>
      <c r="R15" s="7">
        <f t="shared" si="8"/>
        <v>0.36673773987206826</v>
      </c>
      <c r="S15" s="7">
        <f t="shared" si="9"/>
        <v>0.18225310399817746</v>
      </c>
      <c r="T15" s="7">
        <f t="shared" si="9"/>
        <v>0.09808102345415778</v>
      </c>
      <c r="U15" s="7">
        <f t="shared" si="10"/>
        <v>0.7517940539924821</v>
      </c>
      <c r="V15" s="7">
        <f t="shared" si="10"/>
        <v>0.464818763326226</v>
      </c>
      <c r="W15" s="7"/>
      <c r="X15" s="7"/>
      <c r="Y15" s="7"/>
      <c r="Z15" s="7"/>
      <c r="AA15" s="7"/>
    </row>
    <row r="16" spans="1:27" ht="12" customHeight="1">
      <c r="A16" s="6">
        <v>7</v>
      </c>
      <c r="B16" s="1" t="s">
        <v>19</v>
      </c>
      <c r="C16" s="11">
        <v>12249</v>
      </c>
      <c r="D16" s="11">
        <v>15643</v>
      </c>
      <c r="E16" s="11">
        <v>97</v>
      </c>
      <c r="F16" s="11">
        <v>109</v>
      </c>
      <c r="G16" s="14">
        <f t="shared" si="2"/>
        <v>0.79</v>
      </c>
      <c r="H16" s="15">
        <f t="shared" si="3"/>
        <v>0.6967972895224701</v>
      </c>
      <c r="I16" s="11">
        <v>6</v>
      </c>
      <c r="J16" s="11">
        <v>4</v>
      </c>
      <c r="K16" s="15">
        <f t="shared" si="4"/>
        <v>0.04898359049718344</v>
      </c>
      <c r="L16" s="15">
        <f t="shared" si="5"/>
        <v>0.025570542734769545</v>
      </c>
      <c r="M16" s="13">
        <f t="shared" si="0"/>
        <v>103</v>
      </c>
      <c r="N16" s="13">
        <f t="shared" si="1"/>
        <v>113</v>
      </c>
      <c r="O16" s="15">
        <f t="shared" si="6"/>
        <v>0.8408849702016491</v>
      </c>
      <c r="P16" s="15">
        <f t="shared" si="7"/>
        <v>0.7223678322572397</v>
      </c>
      <c r="Q16" s="7">
        <f t="shared" si="8"/>
        <v>0.7919013797044657</v>
      </c>
      <c r="R16" s="7">
        <f t="shared" si="8"/>
        <v>0.6967972895224701</v>
      </c>
      <c r="S16" s="7">
        <f t="shared" si="9"/>
        <v>0.04898359049718344</v>
      </c>
      <c r="T16" s="7">
        <f t="shared" si="9"/>
        <v>0.025570542734769545</v>
      </c>
      <c r="U16" s="7">
        <f t="shared" si="10"/>
        <v>0.8408849702016491</v>
      </c>
      <c r="V16" s="7">
        <f t="shared" si="10"/>
        <v>0.7223678322572397</v>
      </c>
      <c r="W16" s="7"/>
      <c r="X16" s="7"/>
      <c r="Y16" s="7"/>
      <c r="Z16" s="7"/>
      <c r="AA16" s="7"/>
    </row>
    <row r="17" spans="1:27" ht="12" customHeight="1">
      <c r="A17" s="6">
        <v>8</v>
      </c>
      <c r="B17" s="1" t="s">
        <v>20</v>
      </c>
      <c r="C17" s="11">
        <v>41262</v>
      </c>
      <c r="D17" s="11">
        <v>44812</v>
      </c>
      <c r="E17" s="11">
        <v>247</v>
      </c>
      <c r="F17" s="11">
        <v>222</v>
      </c>
      <c r="G17" s="14">
        <f t="shared" si="2"/>
        <v>0.6</v>
      </c>
      <c r="H17" s="15">
        <f t="shared" si="3"/>
        <v>0.49540301704900475</v>
      </c>
      <c r="I17" s="11">
        <v>22</v>
      </c>
      <c r="J17" s="11">
        <v>5</v>
      </c>
      <c r="K17" s="15">
        <f t="shared" si="4"/>
        <v>0.05331782269400417</v>
      </c>
      <c r="L17" s="15">
        <f t="shared" si="5"/>
        <v>0.011157725609211818</v>
      </c>
      <c r="M17" s="13">
        <f t="shared" si="0"/>
        <v>269</v>
      </c>
      <c r="N17" s="13">
        <f t="shared" si="1"/>
        <v>227</v>
      </c>
      <c r="O17" s="15">
        <f t="shared" si="6"/>
        <v>0.6519315593039601</v>
      </c>
      <c r="P17" s="15">
        <f t="shared" si="7"/>
        <v>0.5065607426582166</v>
      </c>
      <c r="Q17" s="7">
        <f t="shared" si="8"/>
        <v>0.5986137366099559</v>
      </c>
      <c r="R17" s="7">
        <f t="shared" si="8"/>
        <v>0.49540301704900475</v>
      </c>
      <c r="S17" s="7">
        <f t="shared" si="9"/>
        <v>0.05331782269400417</v>
      </c>
      <c r="T17" s="7">
        <f t="shared" si="9"/>
        <v>0.011157725609211818</v>
      </c>
      <c r="U17" s="7">
        <f t="shared" si="10"/>
        <v>0.6519315593039601</v>
      </c>
      <c r="V17" s="7">
        <f t="shared" si="10"/>
        <v>0.5065607426582166</v>
      </c>
      <c r="W17" s="7"/>
      <c r="X17" s="7"/>
      <c r="Y17" s="7"/>
      <c r="Z17" s="7"/>
      <c r="AA17" s="7"/>
    </row>
    <row r="18" spans="1:27" ht="12" customHeight="1">
      <c r="A18" s="6">
        <v>9</v>
      </c>
      <c r="B18" s="1" t="s">
        <v>21</v>
      </c>
      <c r="C18" s="11">
        <v>13982</v>
      </c>
      <c r="D18" s="11">
        <v>14250</v>
      </c>
      <c r="E18" s="11">
        <v>37</v>
      </c>
      <c r="F18" s="11">
        <v>55</v>
      </c>
      <c r="G18" s="14">
        <f t="shared" si="2"/>
        <v>0.26</v>
      </c>
      <c r="H18" s="15">
        <f t="shared" si="3"/>
        <v>0.38596491228070173</v>
      </c>
      <c r="I18" s="11">
        <v>2</v>
      </c>
      <c r="J18" s="11">
        <v>1</v>
      </c>
      <c r="K18" s="15">
        <f t="shared" si="4"/>
        <v>0.014304105278214848</v>
      </c>
      <c r="L18" s="15">
        <f t="shared" si="5"/>
        <v>0.007017543859649123</v>
      </c>
      <c r="M18" s="13">
        <f t="shared" si="0"/>
        <v>39</v>
      </c>
      <c r="N18" s="13">
        <f t="shared" si="1"/>
        <v>56</v>
      </c>
      <c r="O18" s="15">
        <f t="shared" si="6"/>
        <v>0.2789300529251895</v>
      </c>
      <c r="P18" s="15">
        <f t="shared" si="7"/>
        <v>0.3929824561403509</v>
      </c>
      <c r="Q18" s="7">
        <f t="shared" si="8"/>
        <v>0.26462594764697467</v>
      </c>
      <c r="R18" s="7">
        <f t="shared" si="8"/>
        <v>0.38596491228070173</v>
      </c>
      <c r="S18" s="7">
        <f t="shared" si="9"/>
        <v>0.014304105278214848</v>
      </c>
      <c r="T18" s="7">
        <f t="shared" si="9"/>
        <v>0.007017543859649123</v>
      </c>
      <c r="U18" s="7">
        <f t="shared" si="10"/>
        <v>0.2789300529251895</v>
      </c>
      <c r="V18" s="7">
        <f t="shared" si="10"/>
        <v>0.3929824561403509</v>
      </c>
      <c r="W18" s="7"/>
      <c r="X18" s="7"/>
      <c r="Y18" s="7"/>
      <c r="Z18" s="7"/>
      <c r="AA18" s="7"/>
    </row>
    <row r="19" spans="1:27" ht="12" customHeight="1">
      <c r="A19" s="6">
        <v>10</v>
      </c>
      <c r="B19" s="1" t="s">
        <v>22</v>
      </c>
      <c r="C19" s="11">
        <v>29157</v>
      </c>
      <c r="D19" s="11">
        <v>32756</v>
      </c>
      <c r="E19" s="11">
        <v>216</v>
      </c>
      <c r="F19" s="11">
        <v>257</v>
      </c>
      <c r="G19" s="14">
        <f t="shared" si="2"/>
        <v>0.74</v>
      </c>
      <c r="H19" s="15">
        <f t="shared" si="3"/>
        <v>0.784589082916107</v>
      </c>
      <c r="I19" s="11">
        <v>23</v>
      </c>
      <c r="J19" s="11">
        <v>7</v>
      </c>
      <c r="K19" s="15">
        <f t="shared" si="4"/>
        <v>0.07888328703227354</v>
      </c>
      <c r="L19" s="15">
        <f t="shared" si="5"/>
        <v>0.021370130663084626</v>
      </c>
      <c r="M19" s="13">
        <f t="shared" si="0"/>
        <v>239</v>
      </c>
      <c r="N19" s="13">
        <f t="shared" si="1"/>
        <v>264</v>
      </c>
      <c r="O19" s="15">
        <f t="shared" si="6"/>
        <v>0.8197002435092774</v>
      </c>
      <c r="P19" s="15">
        <f t="shared" si="7"/>
        <v>0.8059592135791916</v>
      </c>
      <c r="Q19" s="7">
        <f t="shared" si="8"/>
        <v>0.7408169564770039</v>
      </c>
      <c r="R19" s="7">
        <f t="shared" si="8"/>
        <v>0.784589082916107</v>
      </c>
      <c r="S19" s="7">
        <f t="shared" si="9"/>
        <v>0.07888328703227356</v>
      </c>
      <c r="T19" s="7">
        <f t="shared" si="9"/>
        <v>0.021370130663084626</v>
      </c>
      <c r="U19" s="7">
        <f t="shared" si="10"/>
        <v>0.8197002435092774</v>
      </c>
      <c r="V19" s="7">
        <f t="shared" si="10"/>
        <v>0.8059592135791916</v>
      </c>
      <c r="W19" s="7"/>
      <c r="X19" s="7"/>
      <c r="Y19" s="7"/>
      <c r="Z19" s="7"/>
      <c r="AA19" s="7"/>
    </row>
    <row r="20" spans="1:27" ht="12" customHeight="1">
      <c r="A20" s="6">
        <v>11</v>
      </c>
      <c r="B20" s="1" t="s">
        <v>23</v>
      </c>
      <c r="C20" s="11">
        <v>16028</v>
      </c>
      <c r="D20" s="11">
        <v>14717</v>
      </c>
      <c r="E20" s="11">
        <v>98</v>
      </c>
      <c r="F20" s="11">
        <v>93</v>
      </c>
      <c r="G20" s="14">
        <f t="shared" si="2"/>
        <v>0.61</v>
      </c>
      <c r="H20" s="15">
        <f t="shared" si="3"/>
        <v>0.6319222667663247</v>
      </c>
      <c r="I20" s="11">
        <v>25</v>
      </c>
      <c r="J20" s="11">
        <v>10</v>
      </c>
      <c r="K20" s="15">
        <f t="shared" si="4"/>
        <v>0.15597704017968556</v>
      </c>
      <c r="L20" s="15">
        <f t="shared" si="5"/>
        <v>0.06794863083508867</v>
      </c>
      <c r="M20" s="13">
        <f t="shared" si="0"/>
        <v>123</v>
      </c>
      <c r="N20" s="13">
        <f t="shared" si="1"/>
        <v>103</v>
      </c>
      <c r="O20" s="15">
        <f t="shared" si="6"/>
        <v>0.7674070376840529</v>
      </c>
      <c r="P20" s="15">
        <f t="shared" si="7"/>
        <v>0.6998708976014133</v>
      </c>
      <c r="Q20" s="7">
        <f t="shared" si="8"/>
        <v>0.6114299975043673</v>
      </c>
      <c r="R20" s="7">
        <f t="shared" si="8"/>
        <v>0.6319222667663247</v>
      </c>
      <c r="S20" s="7">
        <f t="shared" si="9"/>
        <v>0.15597704017968556</v>
      </c>
      <c r="T20" s="7">
        <f t="shared" si="9"/>
        <v>0.06794863083508867</v>
      </c>
      <c r="U20" s="7">
        <f t="shared" si="10"/>
        <v>0.7674070376840529</v>
      </c>
      <c r="V20" s="7">
        <f t="shared" si="10"/>
        <v>0.6998708976014133</v>
      </c>
      <c r="W20" s="7"/>
      <c r="X20" s="7"/>
      <c r="Y20" s="7"/>
      <c r="Z20" s="7"/>
      <c r="AA20" s="7"/>
    </row>
    <row r="21" spans="1:27" ht="12" customHeight="1">
      <c r="A21" s="6">
        <v>12</v>
      </c>
      <c r="B21" s="1" t="s">
        <v>24</v>
      </c>
      <c r="C21" s="11">
        <v>17161</v>
      </c>
      <c r="D21" s="11">
        <v>18500</v>
      </c>
      <c r="E21" s="11">
        <v>58</v>
      </c>
      <c r="F21" s="11">
        <v>64</v>
      </c>
      <c r="G21" s="14">
        <f t="shared" si="2"/>
        <v>0.34</v>
      </c>
      <c r="H21" s="15">
        <f t="shared" si="3"/>
        <v>0.34594594594594597</v>
      </c>
      <c r="I21" s="11">
        <v>3</v>
      </c>
      <c r="J21" s="11">
        <v>25</v>
      </c>
      <c r="K21" s="15">
        <f t="shared" si="4"/>
        <v>0.017481498747159256</v>
      </c>
      <c r="L21" s="15">
        <f t="shared" si="5"/>
        <v>0.13513513513513514</v>
      </c>
      <c r="M21" s="13">
        <f t="shared" si="0"/>
        <v>61</v>
      </c>
      <c r="N21" s="13">
        <f t="shared" si="1"/>
        <v>89</v>
      </c>
      <c r="O21" s="15">
        <f t="shared" si="6"/>
        <v>0.35545714119223826</v>
      </c>
      <c r="P21" s="15">
        <f t="shared" si="7"/>
        <v>0.4810810810810811</v>
      </c>
      <c r="Q21" s="7">
        <f t="shared" si="8"/>
        <v>0.33797564244507894</v>
      </c>
      <c r="R21" s="7">
        <f t="shared" si="8"/>
        <v>0.34594594594594597</v>
      </c>
      <c r="S21" s="7">
        <f t="shared" si="9"/>
        <v>0.017481498747159256</v>
      </c>
      <c r="T21" s="7">
        <f t="shared" si="9"/>
        <v>0.13513513513513514</v>
      </c>
      <c r="U21" s="7">
        <f t="shared" si="10"/>
        <v>0.3554571411922382</v>
      </c>
      <c r="V21" s="7">
        <f t="shared" si="10"/>
        <v>0.4810810810810811</v>
      </c>
      <c r="W21" s="7"/>
      <c r="X21" s="7"/>
      <c r="Y21" s="7"/>
      <c r="Z21" s="7"/>
      <c r="AA21" s="7"/>
    </row>
    <row r="22" spans="1:27" ht="12" customHeight="1">
      <c r="A22" s="6">
        <v>13</v>
      </c>
      <c r="B22" s="1" t="s">
        <v>25</v>
      </c>
      <c r="C22" s="11">
        <v>36141</v>
      </c>
      <c r="D22" s="11">
        <v>38727</v>
      </c>
      <c r="E22" s="11">
        <v>165</v>
      </c>
      <c r="F22" s="11">
        <v>117</v>
      </c>
      <c r="G22" s="14">
        <f t="shared" si="2"/>
        <v>0.46</v>
      </c>
      <c r="H22" s="15">
        <f t="shared" si="3"/>
        <v>0.3021148036253776</v>
      </c>
      <c r="I22" s="11">
        <v>19</v>
      </c>
      <c r="J22" s="11">
        <v>14</v>
      </c>
      <c r="K22" s="15">
        <f t="shared" si="4"/>
        <v>0.05257187128192358</v>
      </c>
      <c r="L22" s="15">
        <f t="shared" si="5"/>
        <v>0.03615048932269476</v>
      </c>
      <c r="M22" s="13">
        <f t="shared" si="0"/>
        <v>184</v>
      </c>
      <c r="N22" s="13">
        <f t="shared" si="1"/>
        <v>131</v>
      </c>
      <c r="O22" s="15">
        <f t="shared" si="6"/>
        <v>0.5091170692565231</v>
      </c>
      <c r="P22" s="15">
        <f t="shared" si="7"/>
        <v>0.3382652929480724</v>
      </c>
      <c r="Q22" s="7">
        <f t="shared" si="8"/>
        <v>0.45654519797459947</v>
      </c>
      <c r="R22" s="7">
        <f t="shared" si="8"/>
        <v>0.3021148036253776</v>
      </c>
      <c r="S22" s="7">
        <f t="shared" si="9"/>
        <v>0.052571871281923574</v>
      </c>
      <c r="T22" s="7">
        <f t="shared" si="9"/>
        <v>0.03615048932269476</v>
      </c>
      <c r="U22" s="7">
        <f t="shared" si="10"/>
        <v>0.5091170692565231</v>
      </c>
      <c r="V22" s="7">
        <f t="shared" si="10"/>
        <v>0.3382652929480724</v>
      </c>
      <c r="W22" s="7"/>
      <c r="X22" s="7"/>
      <c r="Y22" s="7"/>
      <c r="Z22" s="7"/>
      <c r="AA22" s="7"/>
    </row>
    <row r="23" spans="1:27" ht="12" customHeight="1">
      <c r="A23" s="6">
        <v>14</v>
      </c>
      <c r="B23" s="1" t="s">
        <v>26</v>
      </c>
      <c r="C23" s="11">
        <v>21159</v>
      </c>
      <c r="D23" s="11">
        <v>21804</v>
      </c>
      <c r="E23" s="11">
        <v>99</v>
      </c>
      <c r="F23" s="11">
        <v>92</v>
      </c>
      <c r="G23" s="14">
        <f t="shared" si="2"/>
        <v>0.47</v>
      </c>
      <c r="H23" s="15">
        <f t="shared" si="3"/>
        <v>0.4219409282700422</v>
      </c>
      <c r="I23" s="11">
        <v>17</v>
      </c>
      <c r="J23" s="11">
        <v>10</v>
      </c>
      <c r="K23" s="15">
        <f t="shared" si="4"/>
        <v>0.08034406162862139</v>
      </c>
      <c r="L23" s="15">
        <f t="shared" si="5"/>
        <v>0.0458631443771785</v>
      </c>
      <c r="M23" s="13">
        <f t="shared" si="0"/>
        <v>116</v>
      </c>
      <c r="N23" s="13">
        <f t="shared" si="1"/>
        <v>102</v>
      </c>
      <c r="O23" s="15">
        <f t="shared" si="6"/>
        <v>0.5482300675835341</v>
      </c>
      <c r="P23" s="15">
        <f t="shared" si="7"/>
        <v>0.4678040726472207</v>
      </c>
      <c r="Q23" s="7">
        <f t="shared" si="8"/>
        <v>0.4678860059549128</v>
      </c>
      <c r="R23" s="7">
        <f t="shared" si="8"/>
        <v>0.4219409282700422</v>
      </c>
      <c r="S23" s="7">
        <f t="shared" si="9"/>
        <v>0.08034406162862139</v>
      </c>
      <c r="T23" s="7">
        <f t="shared" si="9"/>
        <v>0.0458631443771785</v>
      </c>
      <c r="U23" s="7">
        <f t="shared" si="10"/>
        <v>0.5482300675835342</v>
      </c>
      <c r="V23" s="7">
        <f t="shared" si="10"/>
        <v>0.4678040726472207</v>
      </c>
      <c r="W23" s="7"/>
      <c r="X23" s="7"/>
      <c r="Y23" s="7"/>
      <c r="Z23" s="7"/>
      <c r="AA23" s="7"/>
    </row>
    <row r="24" spans="1:27" ht="12" customHeight="1">
      <c r="A24" s="6">
        <v>15</v>
      </c>
      <c r="B24" s="1" t="s">
        <v>27</v>
      </c>
      <c r="C24" s="11">
        <v>54699</v>
      </c>
      <c r="D24" s="11">
        <v>58429</v>
      </c>
      <c r="E24" s="11">
        <v>194</v>
      </c>
      <c r="F24" s="11">
        <v>194</v>
      </c>
      <c r="G24" s="14">
        <f t="shared" si="2"/>
        <v>0.35</v>
      </c>
      <c r="H24" s="15">
        <f t="shared" si="3"/>
        <v>0.33202690444813365</v>
      </c>
      <c r="I24" s="11">
        <v>27</v>
      </c>
      <c r="J24" s="11">
        <v>35</v>
      </c>
      <c r="K24" s="15">
        <f t="shared" si="4"/>
        <v>0.049361048648055725</v>
      </c>
      <c r="L24" s="15">
        <f t="shared" si="5"/>
        <v>0.05990176111177668</v>
      </c>
      <c r="M24" s="13">
        <f t="shared" si="0"/>
        <v>221</v>
      </c>
      <c r="N24" s="13">
        <f t="shared" si="1"/>
        <v>229</v>
      </c>
      <c r="O24" s="15">
        <f t="shared" si="6"/>
        <v>0.40402932411927095</v>
      </c>
      <c r="P24" s="15">
        <f t="shared" si="7"/>
        <v>0.3919286655599103</v>
      </c>
      <c r="Q24" s="7">
        <f t="shared" si="8"/>
        <v>0.3546682754712152</v>
      </c>
      <c r="R24" s="7">
        <f t="shared" si="8"/>
        <v>0.33202690444813365</v>
      </c>
      <c r="S24" s="7">
        <f t="shared" si="9"/>
        <v>0.049361048648055725</v>
      </c>
      <c r="T24" s="7">
        <f t="shared" si="9"/>
        <v>0.05990176111177668</v>
      </c>
      <c r="U24" s="7">
        <f t="shared" si="10"/>
        <v>0.4040293241192709</v>
      </c>
      <c r="V24" s="7">
        <f t="shared" si="10"/>
        <v>0.3919286655599103</v>
      </c>
      <c r="W24" s="7"/>
      <c r="X24" s="7"/>
      <c r="Y24" s="7"/>
      <c r="Z24" s="7"/>
      <c r="AA24" s="7"/>
    </row>
    <row r="25" spans="1:27" ht="12" customHeight="1">
      <c r="A25" s="6">
        <v>16</v>
      </c>
      <c r="B25" s="1" t="s">
        <v>28</v>
      </c>
      <c r="C25" s="11">
        <v>28160</v>
      </c>
      <c r="D25" s="11">
        <v>29276</v>
      </c>
      <c r="E25" s="11">
        <v>88</v>
      </c>
      <c r="F25" s="11">
        <v>77</v>
      </c>
      <c r="G25" s="14">
        <f t="shared" si="2"/>
        <v>0.31</v>
      </c>
      <c r="H25" s="15">
        <f t="shared" si="3"/>
        <v>0.263014072960787</v>
      </c>
      <c r="I25" s="11">
        <v>16</v>
      </c>
      <c r="J25" s="11">
        <v>2</v>
      </c>
      <c r="K25" s="15">
        <f t="shared" si="4"/>
        <v>0.056818181818181816</v>
      </c>
      <c r="L25" s="15">
        <f t="shared" si="5"/>
        <v>0.006831534362617844</v>
      </c>
      <c r="M25" s="13">
        <f t="shared" si="0"/>
        <v>104</v>
      </c>
      <c r="N25" s="13">
        <f t="shared" si="1"/>
        <v>79</v>
      </c>
      <c r="O25" s="15">
        <f t="shared" si="6"/>
        <v>0.3693181818181818</v>
      </c>
      <c r="P25" s="15">
        <f t="shared" si="7"/>
        <v>0.26984560732340485</v>
      </c>
      <c r="Q25" s="7">
        <f t="shared" si="8"/>
        <v>0.3125</v>
      </c>
      <c r="R25" s="7">
        <f t="shared" si="8"/>
        <v>0.263014072960787</v>
      </c>
      <c r="S25" s="7">
        <f t="shared" si="9"/>
        <v>0.056818181818181816</v>
      </c>
      <c r="T25" s="7">
        <f t="shared" si="9"/>
        <v>0.006831534362617844</v>
      </c>
      <c r="U25" s="7">
        <f t="shared" si="10"/>
        <v>0.3693181818181818</v>
      </c>
      <c r="V25" s="7">
        <f t="shared" si="10"/>
        <v>0.26984560732340485</v>
      </c>
      <c r="W25" s="7"/>
      <c r="X25" s="7"/>
      <c r="Y25" s="7"/>
      <c r="Z25" s="7"/>
      <c r="AA25" s="7"/>
    </row>
    <row r="26" spans="1:27" ht="12" customHeight="1">
      <c r="A26" s="6">
        <v>17</v>
      </c>
      <c r="B26" s="1" t="s">
        <v>29</v>
      </c>
      <c r="C26" s="11">
        <v>16072</v>
      </c>
      <c r="D26" s="11">
        <v>16486</v>
      </c>
      <c r="E26" s="11">
        <v>124</v>
      </c>
      <c r="F26" s="11">
        <v>80</v>
      </c>
      <c r="G26" s="14">
        <f t="shared" si="2"/>
        <v>0.77</v>
      </c>
      <c r="H26" s="15">
        <f t="shared" si="3"/>
        <v>0.4852602207934005</v>
      </c>
      <c r="I26" s="11">
        <v>7</v>
      </c>
      <c r="J26" s="11">
        <v>1</v>
      </c>
      <c r="K26" s="15">
        <f t="shared" si="4"/>
        <v>0.04355400696864112</v>
      </c>
      <c r="L26" s="15">
        <f t="shared" si="5"/>
        <v>0.006065752759917505</v>
      </c>
      <c r="M26" s="13">
        <f t="shared" si="0"/>
        <v>131</v>
      </c>
      <c r="N26" s="13">
        <f t="shared" si="1"/>
        <v>81</v>
      </c>
      <c r="O26" s="15">
        <f t="shared" si="6"/>
        <v>0.8150821304131408</v>
      </c>
      <c r="P26" s="15">
        <f t="shared" si="7"/>
        <v>0.491325973553318</v>
      </c>
      <c r="Q26" s="7">
        <f t="shared" si="8"/>
        <v>0.7715281234444997</v>
      </c>
      <c r="R26" s="7">
        <f t="shared" si="8"/>
        <v>0.4852602207934005</v>
      </c>
      <c r="S26" s="7">
        <f t="shared" si="9"/>
        <v>0.04355400696864112</v>
      </c>
      <c r="T26" s="7">
        <f t="shared" si="9"/>
        <v>0.006065752759917505</v>
      </c>
      <c r="U26" s="7">
        <f t="shared" si="10"/>
        <v>0.8150821304131408</v>
      </c>
      <c r="V26" s="7">
        <f t="shared" si="10"/>
        <v>0.491325973553318</v>
      </c>
      <c r="W26" s="7"/>
      <c r="X26" s="7"/>
      <c r="Y26" s="7"/>
      <c r="Z26" s="7"/>
      <c r="AA26" s="7"/>
    </row>
    <row r="27" spans="1:27" ht="12" customHeight="1">
      <c r="A27" s="6">
        <v>18</v>
      </c>
      <c r="B27" s="1" t="s">
        <v>30</v>
      </c>
      <c r="C27" s="11">
        <v>23421</v>
      </c>
      <c r="D27" s="11">
        <v>25036</v>
      </c>
      <c r="E27" s="11">
        <v>196</v>
      </c>
      <c r="F27" s="11">
        <v>130</v>
      </c>
      <c r="G27" s="14">
        <f t="shared" si="2"/>
        <v>0.84</v>
      </c>
      <c r="H27" s="15">
        <f t="shared" si="3"/>
        <v>0.519252276721521</v>
      </c>
      <c r="I27" s="11">
        <v>25</v>
      </c>
      <c r="J27" s="11">
        <v>9</v>
      </c>
      <c r="K27" s="15">
        <f t="shared" si="4"/>
        <v>0.10674181290295036</v>
      </c>
      <c r="L27" s="15">
        <f t="shared" si="5"/>
        <v>0.03594823454225915</v>
      </c>
      <c r="M27" s="13">
        <f t="shared" si="0"/>
        <v>221</v>
      </c>
      <c r="N27" s="13">
        <f t="shared" si="1"/>
        <v>139</v>
      </c>
      <c r="O27" s="15">
        <f t="shared" si="6"/>
        <v>0.943597626062081</v>
      </c>
      <c r="P27" s="15">
        <f t="shared" si="7"/>
        <v>0.5552005112637801</v>
      </c>
      <c r="Q27" s="7">
        <f t="shared" si="8"/>
        <v>0.8368558131591307</v>
      </c>
      <c r="R27" s="7">
        <f t="shared" si="8"/>
        <v>0.519252276721521</v>
      </c>
      <c r="S27" s="7">
        <f t="shared" si="9"/>
        <v>0.10674181290295034</v>
      </c>
      <c r="T27" s="7">
        <f t="shared" si="9"/>
        <v>0.03594823454225915</v>
      </c>
      <c r="U27" s="7">
        <f t="shared" si="10"/>
        <v>0.9435976260620811</v>
      </c>
      <c r="V27" s="7">
        <f t="shared" si="10"/>
        <v>0.5552005112637801</v>
      </c>
      <c r="W27" s="7"/>
      <c r="X27" s="7"/>
      <c r="Y27" s="7"/>
      <c r="Z27" s="7"/>
      <c r="AA27" s="7"/>
    </row>
    <row r="28" spans="1:27" ht="12" customHeight="1">
      <c r="A28" s="6">
        <v>19</v>
      </c>
      <c r="B28" s="1" t="s">
        <v>31</v>
      </c>
      <c r="C28" s="11">
        <v>13218</v>
      </c>
      <c r="D28" s="11">
        <v>18549</v>
      </c>
      <c r="E28" s="11">
        <v>50</v>
      </c>
      <c r="F28" s="11">
        <v>42</v>
      </c>
      <c r="G28" s="14">
        <f t="shared" si="2"/>
        <v>0.38</v>
      </c>
      <c r="H28" s="15">
        <f t="shared" si="3"/>
        <v>0.2264273006631085</v>
      </c>
      <c r="I28" s="11">
        <v>10</v>
      </c>
      <c r="J28" s="11">
        <v>5</v>
      </c>
      <c r="K28" s="15">
        <f t="shared" si="4"/>
        <v>0.07565441065214103</v>
      </c>
      <c r="L28" s="15">
        <f t="shared" si="5"/>
        <v>0.026955631031322442</v>
      </c>
      <c r="M28" s="13">
        <f t="shared" si="0"/>
        <v>60</v>
      </c>
      <c r="N28" s="13">
        <f t="shared" si="1"/>
        <v>47</v>
      </c>
      <c r="O28" s="15">
        <f t="shared" si="6"/>
        <v>0.45392646391284613</v>
      </c>
      <c r="P28" s="15">
        <f t="shared" si="7"/>
        <v>0.253382931694431</v>
      </c>
      <c r="Q28" s="7">
        <f t="shared" si="8"/>
        <v>0.3782720532607051</v>
      </c>
      <c r="R28" s="7">
        <f t="shared" si="8"/>
        <v>0.2264273006631085</v>
      </c>
      <c r="S28" s="7">
        <f t="shared" si="9"/>
        <v>0.07565441065214101</v>
      </c>
      <c r="T28" s="7">
        <f t="shared" si="9"/>
        <v>0.026955631031322442</v>
      </c>
      <c r="U28" s="7">
        <f t="shared" si="10"/>
        <v>0.45392646391284613</v>
      </c>
      <c r="V28" s="7">
        <f t="shared" si="10"/>
        <v>0.253382931694431</v>
      </c>
      <c r="W28" s="7"/>
      <c r="X28" s="7"/>
      <c r="Y28" s="7"/>
      <c r="Z28" s="7"/>
      <c r="AA28" s="7"/>
    </row>
    <row r="29" spans="1:27" ht="12" customHeight="1">
      <c r="A29" s="6">
        <v>20</v>
      </c>
      <c r="B29" s="1" t="s">
        <v>32</v>
      </c>
      <c r="C29" s="11">
        <v>57299</v>
      </c>
      <c r="D29" s="11">
        <v>54590</v>
      </c>
      <c r="E29" s="11">
        <v>287</v>
      </c>
      <c r="F29" s="11">
        <v>230</v>
      </c>
      <c r="G29" s="14">
        <f t="shared" si="2"/>
        <v>0.5</v>
      </c>
      <c r="H29" s="15">
        <f t="shared" si="3"/>
        <v>0.421322586554314</v>
      </c>
      <c r="I29" s="11">
        <v>18</v>
      </c>
      <c r="J29" s="11">
        <v>11</v>
      </c>
      <c r="K29" s="15">
        <f t="shared" si="4"/>
        <v>0.0314141608055987</v>
      </c>
      <c r="L29" s="15">
        <f t="shared" si="5"/>
        <v>0.02015021066129328</v>
      </c>
      <c r="M29" s="13">
        <f t="shared" si="0"/>
        <v>305</v>
      </c>
      <c r="N29" s="13">
        <f t="shared" si="1"/>
        <v>241</v>
      </c>
      <c r="O29" s="15">
        <f t="shared" si="6"/>
        <v>0.5322955025393113</v>
      </c>
      <c r="P29" s="15">
        <f t="shared" si="7"/>
        <v>0.4414727972156072</v>
      </c>
      <c r="Q29" s="7">
        <f t="shared" si="8"/>
        <v>0.5008813417337127</v>
      </c>
      <c r="R29" s="7">
        <f t="shared" si="8"/>
        <v>0.421322586554314</v>
      </c>
      <c r="S29" s="7">
        <f t="shared" si="9"/>
        <v>0.0314141608055987</v>
      </c>
      <c r="T29" s="7">
        <f t="shared" si="9"/>
        <v>0.02015021066129328</v>
      </c>
      <c r="U29" s="7">
        <f t="shared" si="10"/>
        <v>0.5322955025393113</v>
      </c>
      <c r="V29" s="7">
        <f t="shared" si="10"/>
        <v>0.4414727972156072</v>
      </c>
      <c r="W29" s="7"/>
      <c r="X29" s="7"/>
      <c r="Y29" s="7"/>
      <c r="Z29" s="7"/>
      <c r="AA29" s="7"/>
    </row>
    <row r="30" spans="1:27" ht="12" customHeight="1">
      <c r="A30" s="6">
        <v>21</v>
      </c>
      <c r="B30" s="1" t="s">
        <v>33</v>
      </c>
      <c r="C30" s="11">
        <v>27041</v>
      </c>
      <c r="D30" s="11">
        <v>26278</v>
      </c>
      <c r="E30" s="11">
        <v>210</v>
      </c>
      <c r="F30" s="11">
        <v>168</v>
      </c>
      <c r="G30" s="14">
        <f t="shared" si="2"/>
        <v>0.78</v>
      </c>
      <c r="H30" s="15">
        <f t="shared" si="3"/>
        <v>0.6393180607352158</v>
      </c>
      <c r="I30" s="11">
        <v>27</v>
      </c>
      <c r="J30" s="11">
        <v>9</v>
      </c>
      <c r="K30" s="15">
        <f t="shared" si="4"/>
        <v>0.09984837838837321</v>
      </c>
      <c r="L30" s="15">
        <f t="shared" si="5"/>
        <v>0.034249181825100845</v>
      </c>
      <c r="M30" s="13">
        <f t="shared" si="0"/>
        <v>237</v>
      </c>
      <c r="N30" s="13">
        <f t="shared" si="1"/>
        <v>177</v>
      </c>
      <c r="O30" s="15">
        <f t="shared" si="6"/>
        <v>0.8764468769646092</v>
      </c>
      <c r="P30" s="15">
        <f t="shared" si="7"/>
        <v>0.6735672425603166</v>
      </c>
      <c r="Q30" s="7">
        <f t="shared" si="8"/>
        <v>0.7765984985762361</v>
      </c>
      <c r="R30" s="7">
        <f t="shared" si="8"/>
        <v>0.6393180607352158</v>
      </c>
      <c r="S30" s="7">
        <f t="shared" si="9"/>
        <v>0.09984837838837321</v>
      </c>
      <c r="T30" s="7">
        <f t="shared" si="9"/>
        <v>0.034249181825100845</v>
      </c>
      <c r="U30" s="7">
        <f t="shared" si="10"/>
        <v>0.8764468769646093</v>
      </c>
      <c r="V30" s="7">
        <f t="shared" si="10"/>
        <v>0.6735672425603166</v>
      </c>
      <c r="W30" s="7"/>
      <c r="X30" s="7"/>
      <c r="Y30" s="7"/>
      <c r="Z30" s="7"/>
      <c r="AA30" s="7"/>
    </row>
    <row r="31" spans="1:27" ht="12" customHeight="1">
      <c r="A31" s="6">
        <v>22</v>
      </c>
      <c r="B31" s="1" t="s">
        <v>34</v>
      </c>
      <c r="C31" s="11">
        <v>20603</v>
      </c>
      <c r="D31" s="11">
        <v>21036</v>
      </c>
      <c r="E31" s="11">
        <v>105</v>
      </c>
      <c r="F31" s="11">
        <v>89</v>
      </c>
      <c r="G31" s="14">
        <f t="shared" si="2"/>
        <v>0.51</v>
      </c>
      <c r="H31" s="15">
        <f t="shared" si="3"/>
        <v>0.42308423654687205</v>
      </c>
      <c r="I31" s="11">
        <v>15</v>
      </c>
      <c r="J31" s="11">
        <v>2</v>
      </c>
      <c r="K31" s="15">
        <f t="shared" si="4"/>
        <v>0.07280493132068146</v>
      </c>
      <c r="L31" s="15">
        <f t="shared" si="5"/>
        <v>0.009507510933637574</v>
      </c>
      <c r="M31" s="13">
        <f t="shared" si="0"/>
        <v>120</v>
      </c>
      <c r="N31" s="13">
        <f t="shared" si="1"/>
        <v>91</v>
      </c>
      <c r="O31" s="15">
        <f t="shared" si="6"/>
        <v>0.5824394505654517</v>
      </c>
      <c r="P31" s="15">
        <f t="shared" si="7"/>
        <v>0.4325917474805096</v>
      </c>
      <c r="Q31" s="7">
        <f t="shared" si="8"/>
        <v>0.5096345192447702</v>
      </c>
      <c r="R31" s="7">
        <f t="shared" si="8"/>
        <v>0.42308423654687205</v>
      </c>
      <c r="S31" s="7">
        <f t="shared" si="9"/>
        <v>0.07280493132068146</v>
      </c>
      <c r="T31" s="7">
        <f t="shared" si="9"/>
        <v>0.009507510933637574</v>
      </c>
      <c r="U31" s="7">
        <f t="shared" si="10"/>
        <v>0.5824394505654517</v>
      </c>
      <c r="V31" s="7">
        <f t="shared" si="10"/>
        <v>0.4325917474805096</v>
      </c>
      <c r="W31" s="7"/>
      <c r="X31" s="7"/>
      <c r="Y31" s="7"/>
      <c r="Z31" s="7"/>
      <c r="AA31" s="7"/>
    </row>
    <row r="32" spans="1:27" ht="12" customHeight="1">
      <c r="A32" s="6">
        <v>23</v>
      </c>
      <c r="B32" s="1" t="s">
        <v>35</v>
      </c>
      <c r="C32" s="11">
        <v>22731</v>
      </c>
      <c r="D32" s="11">
        <v>20671</v>
      </c>
      <c r="E32" s="11">
        <v>333</v>
      </c>
      <c r="F32" s="11">
        <v>154</v>
      </c>
      <c r="G32" s="14">
        <f t="shared" si="2"/>
        <v>1.46</v>
      </c>
      <c r="H32" s="15">
        <f t="shared" si="3"/>
        <v>0.745005079580088</v>
      </c>
      <c r="I32" s="11">
        <v>11</v>
      </c>
      <c r="J32" s="11">
        <v>8</v>
      </c>
      <c r="K32" s="15">
        <f t="shared" si="4"/>
        <v>0.04839206370155295</v>
      </c>
      <c r="L32" s="15">
        <f t="shared" si="5"/>
        <v>0.03870156257558899</v>
      </c>
      <c r="M32" s="13">
        <f t="shared" si="0"/>
        <v>344</v>
      </c>
      <c r="N32" s="13">
        <f t="shared" si="1"/>
        <v>162</v>
      </c>
      <c r="O32" s="15">
        <f t="shared" si="6"/>
        <v>1.5133518103031103</v>
      </c>
      <c r="P32" s="15">
        <f t="shared" si="7"/>
        <v>0.783706642155677</v>
      </c>
      <c r="Q32" s="7">
        <f t="shared" si="8"/>
        <v>1.4649597466015574</v>
      </c>
      <c r="R32" s="7">
        <f t="shared" si="8"/>
        <v>0.745005079580088</v>
      </c>
      <c r="S32" s="7">
        <f t="shared" si="9"/>
        <v>0.04839206370155295</v>
      </c>
      <c r="T32" s="7">
        <f t="shared" si="9"/>
        <v>0.03870156257558899</v>
      </c>
      <c r="U32" s="7">
        <f t="shared" si="10"/>
        <v>1.5133518103031103</v>
      </c>
      <c r="V32" s="7">
        <f t="shared" si="10"/>
        <v>0.783706642155677</v>
      </c>
      <c r="W32" s="7"/>
      <c r="X32" s="7"/>
      <c r="Y32" s="7"/>
      <c r="Z32" s="7"/>
      <c r="AA32" s="7"/>
    </row>
    <row r="33" spans="1:27" ht="12" customHeight="1">
      <c r="A33" s="6">
        <v>24</v>
      </c>
      <c r="B33" s="1" t="s">
        <v>36</v>
      </c>
      <c r="C33" s="11">
        <v>9276</v>
      </c>
      <c r="D33" s="11">
        <v>9655</v>
      </c>
      <c r="E33" s="11">
        <v>37</v>
      </c>
      <c r="F33" s="11">
        <v>33</v>
      </c>
      <c r="G33" s="14">
        <f t="shared" si="2"/>
        <v>0.4</v>
      </c>
      <c r="H33" s="15">
        <f t="shared" si="3"/>
        <v>0.34179181771103057</v>
      </c>
      <c r="I33" s="11">
        <v>11</v>
      </c>
      <c r="J33" s="11">
        <v>2</v>
      </c>
      <c r="K33" s="15">
        <f t="shared" si="4"/>
        <v>0.11858559724018973</v>
      </c>
      <c r="L33" s="15">
        <f t="shared" si="5"/>
        <v>0.020714655618850338</v>
      </c>
      <c r="M33" s="13">
        <f t="shared" si="0"/>
        <v>48</v>
      </c>
      <c r="N33" s="13">
        <f t="shared" si="1"/>
        <v>35</v>
      </c>
      <c r="O33" s="15">
        <f t="shared" si="6"/>
        <v>0.517464424320828</v>
      </c>
      <c r="P33" s="15">
        <f t="shared" si="7"/>
        <v>0.3625064733298809</v>
      </c>
      <c r="Q33" s="7">
        <f t="shared" si="8"/>
        <v>0.3988788270806382</v>
      </c>
      <c r="R33" s="7">
        <f t="shared" si="8"/>
        <v>0.34179181771103057</v>
      </c>
      <c r="S33" s="7">
        <f t="shared" si="9"/>
        <v>0.11858559724018973</v>
      </c>
      <c r="T33" s="7">
        <f t="shared" si="9"/>
        <v>0.020714655618850338</v>
      </c>
      <c r="U33" s="7">
        <f t="shared" si="10"/>
        <v>0.517464424320828</v>
      </c>
      <c r="V33" s="7">
        <f t="shared" si="10"/>
        <v>0.3625064733298809</v>
      </c>
      <c r="W33" s="7"/>
      <c r="X33" s="7"/>
      <c r="Y33" s="7"/>
      <c r="Z33" s="7"/>
      <c r="AA33" s="7"/>
    </row>
    <row r="34" spans="1:27" ht="12" customHeight="1">
      <c r="A34" s="6">
        <v>25</v>
      </c>
      <c r="B34" s="1" t="s">
        <v>37</v>
      </c>
      <c r="C34" s="11">
        <v>17599</v>
      </c>
      <c r="D34" s="11">
        <v>17465</v>
      </c>
      <c r="E34" s="11">
        <v>168</v>
      </c>
      <c r="F34" s="11">
        <v>81</v>
      </c>
      <c r="G34" s="14">
        <f t="shared" si="2"/>
        <v>0.95</v>
      </c>
      <c r="H34" s="15">
        <f t="shared" si="3"/>
        <v>0.46378471228170626</v>
      </c>
      <c r="I34" s="11">
        <v>15</v>
      </c>
      <c r="J34" s="11">
        <v>3</v>
      </c>
      <c r="K34" s="15">
        <f t="shared" si="4"/>
        <v>0.08523211546110575</v>
      </c>
      <c r="L34" s="15">
        <f t="shared" si="5"/>
        <v>0.01717721156598912</v>
      </c>
      <c r="M34" s="13">
        <f t="shared" si="0"/>
        <v>183</v>
      </c>
      <c r="N34" s="13">
        <f t="shared" si="1"/>
        <v>84</v>
      </c>
      <c r="O34" s="15">
        <f t="shared" si="6"/>
        <v>1.03983180862549</v>
      </c>
      <c r="P34" s="15">
        <f t="shared" si="7"/>
        <v>0.48096192384769537</v>
      </c>
      <c r="Q34" s="7">
        <f t="shared" si="8"/>
        <v>0.9545996931643843</v>
      </c>
      <c r="R34" s="7">
        <f t="shared" si="8"/>
        <v>0.46378471228170626</v>
      </c>
      <c r="S34" s="7">
        <f t="shared" si="9"/>
        <v>0.08523211546110575</v>
      </c>
      <c r="T34" s="7">
        <f t="shared" si="9"/>
        <v>0.01717721156598912</v>
      </c>
      <c r="U34" s="7">
        <f t="shared" si="10"/>
        <v>1.03983180862549</v>
      </c>
      <c r="V34" s="7">
        <f t="shared" si="10"/>
        <v>0.48096192384769537</v>
      </c>
      <c r="W34" s="7"/>
      <c r="X34" s="7"/>
      <c r="Y34" s="7"/>
      <c r="Z34" s="7"/>
      <c r="AA34" s="7"/>
    </row>
    <row r="35" spans="1:27" ht="12" customHeight="1">
      <c r="A35" s="6">
        <v>26</v>
      </c>
      <c r="B35" s="1" t="s">
        <v>38</v>
      </c>
      <c r="C35" s="11">
        <v>132476</v>
      </c>
      <c r="D35" s="11">
        <v>151468</v>
      </c>
      <c r="E35" s="11">
        <v>373</v>
      </c>
      <c r="F35" s="11">
        <v>362</v>
      </c>
      <c r="G35" s="14">
        <f t="shared" si="2"/>
        <v>0.28</v>
      </c>
      <c r="H35" s="15">
        <f t="shared" si="3"/>
        <v>0.2389943750495154</v>
      </c>
      <c r="I35" s="11">
        <v>31</v>
      </c>
      <c r="J35" s="11">
        <v>8</v>
      </c>
      <c r="K35" s="15">
        <f t="shared" si="4"/>
        <v>0.02340046498988496</v>
      </c>
      <c r="L35" s="15">
        <f t="shared" si="5"/>
        <v>0.005281643647503103</v>
      </c>
      <c r="M35" s="13">
        <f t="shared" si="0"/>
        <v>404</v>
      </c>
      <c r="N35" s="13">
        <f t="shared" si="1"/>
        <v>370</v>
      </c>
      <c r="O35" s="15">
        <f t="shared" si="6"/>
        <v>0.30496089857785563</v>
      </c>
      <c r="P35" s="15">
        <f t="shared" si="7"/>
        <v>0.2442760186970185</v>
      </c>
      <c r="Q35" s="7">
        <f t="shared" si="8"/>
        <v>0.28156043358797067</v>
      </c>
      <c r="R35" s="7">
        <f t="shared" si="8"/>
        <v>0.2389943750495154</v>
      </c>
      <c r="S35" s="7">
        <f t="shared" si="9"/>
        <v>0.02340046498988496</v>
      </c>
      <c r="T35" s="7">
        <f t="shared" si="9"/>
        <v>0.005281643647503103</v>
      </c>
      <c r="U35" s="7">
        <f t="shared" si="10"/>
        <v>0.30496089857785563</v>
      </c>
      <c r="V35" s="7">
        <f t="shared" si="10"/>
        <v>0.2442760186970185</v>
      </c>
      <c r="W35" s="7"/>
      <c r="X35" s="7"/>
      <c r="Y35" s="7"/>
      <c r="Z35" s="7"/>
      <c r="AA35" s="7"/>
    </row>
    <row r="36" spans="1:27" ht="12" customHeight="1">
      <c r="A36" s="6">
        <v>27</v>
      </c>
      <c r="B36" s="1" t="s">
        <v>39</v>
      </c>
      <c r="C36" s="11"/>
      <c r="D36" s="11"/>
      <c r="E36" s="11"/>
      <c r="F36" s="11"/>
      <c r="G36" s="14"/>
      <c r="H36" s="15"/>
      <c r="I36" s="11"/>
      <c r="J36" s="11"/>
      <c r="K36" s="15"/>
      <c r="L36" s="15"/>
      <c r="M36" s="13"/>
      <c r="N36" s="13"/>
      <c r="O36" s="15"/>
      <c r="P36" s="15"/>
      <c r="Q36" s="7">
        <f t="shared" si="8"/>
        <v>0</v>
      </c>
      <c r="R36" s="7">
        <f t="shared" si="8"/>
        <v>0</v>
      </c>
      <c r="S36" s="7">
        <f t="shared" si="9"/>
        <v>0</v>
      </c>
      <c r="T36" s="7">
        <f t="shared" si="9"/>
        <v>0</v>
      </c>
      <c r="U36" s="7">
        <f t="shared" si="10"/>
        <v>0</v>
      </c>
      <c r="V36" s="7">
        <f t="shared" si="10"/>
        <v>0</v>
      </c>
      <c r="W36" s="7"/>
      <c r="X36" s="7"/>
      <c r="Y36" s="7"/>
      <c r="Z36" s="7"/>
      <c r="AA36" s="7"/>
    </row>
    <row r="37" spans="1:27" ht="12" customHeight="1">
      <c r="A37" s="8"/>
      <c r="B37" s="9" t="s">
        <v>40</v>
      </c>
      <c r="C37" s="12">
        <f>SUM(C10:C36)</f>
        <v>796259</v>
      </c>
      <c r="D37" s="12">
        <f>SUM(D10:D36)</f>
        <v>837421</v>
      </c>
      <c r="E37" s="12">
        <f>SUM(E10:E36)</f>
        <v>4291</v>
      </c>
      <c r="F37" s="12">
        <f>SUM(F10:F36)</f>
        <v>3534</v>
      </c>
      <c r="G37" s="16">
        <f>IF(C37=0,0,ROUND(SUM(E37*100/C37),2))</f>
        <v>0.54</v>
      </c>
      <c r="H37" s="17">
        <f>IF(D37=0,IF(F37=0,0,100),R37)</f>
        <v>0.42200995676010034</v>
      </c>
      <c r="I37" s="12">
        <f>SUM(I10:I36)</f>
        <v>561</v>
      </c>
      <c r="J37" s="12">
        <f>SUM(J10:J36)</f>
        <v>241</v>
      </c>
      <c r="K37" s="17">
        <f>IF(C37=0,0,I37/C37*100)</f>
        <v>0.07045446268111255</v>
      </c>
      <c r="L37" s="17">
        <f>IF(D37=0,IF(J37=0,0,100),T37)</f>
        <v>0.02877883406315342</v>
      </c>
      <c r="M37" s="12">
        <f>SUM(M10:M36)</f>
        <v>4852</v>
      </c>
      <c r="N37" s="12">
        <f>SUM(N10:N36)</f>
        <v>3775</v>
      </c>
      <c r="O37" s="17">
        <f>IF(C37=0,0,M37/C37*100)</f>
        <v>0.6093494704612443</v>
      </c>
      <c r="P37" s="17">
        <f>IF(D37=0,IF(N37=0,0,100),V37)</f>
        <v>0.4507887908232538</v>
      </c>
      <c r="Q37" s="7">
        <f t="shared" si="8"/>
        <v>0.5388950077801319</v>
      </c>
      <c r="R37" s="7">
        <f t="shared" si="8"/>
        <v>0.42200995676010034</v>
      </c>
      <c r="S37" s="7">
        <f t="shared" si="9"/>
        <v>0.07045446268111255</v>
      </c>
      <c r="T37" s="7">
        <f t="shared" si="9"/>
        <v>0.02877883406315342</v>
      </c>
      <c r="U37" s="7">
        <f t="shared" si="10"/>
        <v>0.6093494704612444</v>
      </c>
      <c r="V37" s="7">
        <f t="shared" si="10"/>
        <v>0.4507887908232538</v>
      </c>
      <c r="W37" s="7"/>
      <c r="X37" s="7"/>
      <c r="Y37" s="7"/>
      <c r="Z37" s="7"/>
      <c r="AA37" s="7"/>
    </row>
    <row r="38" spans="9:27" ht="12" customHeight="1">
      <c r="I38" s="3"/>
      <c r="M38" s="4"/>
      <c r="N38" s="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12" customHeight="1">
      <c r="B39" s="2" t="s">
        <v>41</v>
      </c>
      <c r="M39" s="5"/>
      <c r="N39" s="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3:27" ht="12" customHeight="1">
      <c r="C40" s="3"/>
      <c r="E40" s="3"/>
      <c r="M40" s="5"/>
      <c r="N40" s="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3:27" ht="12" customHeight="1">
      <c r="M41" s="5"/>
      <c r="N41" s="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3:27" ht="12" customHeight="1">
      <c r="M42" s="5"/>
      <c r="N42" s="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3:27" ht="12" customHeight="1">
      <c r="M43" s="5"/>
      <c r="N43" s="5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3:27" ht="12" customHeight="1">
      <c r="M44" s="5"/>
      <c r="N44" s="5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3:27" ht="12" customHeight="1">
      <c r="M45" s="5"/>
      <c r="N45" s="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3:27" ht="12" customHeight="1">
      <c r="M46" s="5"/>
      <c r="N46" s="5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3:27" ht="12" customHeight="1">
      <c r="M47" s="5"/>
      <c r="N47" s="5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3:27" ht="12" customHeight="1">
      <c r="M48" s="5"/>
      <c r="N48" s="5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3:27" ht="12" customHeight="1">
      <c r="M49" s="5"/>
      <c r="N49" s="5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3:27" ht="12" customHeight="1">
      <c r="M50" s="5"/>
      <c r="N50" s="5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3:27" ht="12" customHeight="1">
      <c r="M51" s="5"/>
      <c r="N51" s="5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3:27" ht="12" customHeight="1">
      <c r="M52" s="5"/>
      <c r="N52" s="5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3:27" ht="12" customHeight="1">
      <c r="M53" s="5"/>
      <c r="N53" s="5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3:27" ht="12" customHeight="1">
      <c r="M54" s="5"/>
      <c r="N54" s="5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3:27" ht="12" customHeight="1">
      <c r="M55" s="5"/>
      <c r="N55" s="5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3:27" ht="12" customHeight="1">
      <c r="M56" s="5"/>
      <c r="N56" s="5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3:27" ht="12" customHeight="1">
      <c r="M57" s="5"/>
      <c r="N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3:27" ht="12" customHeight="1">
      <c r="M58" s="5"/>
      <c r="N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3:27" ht="12" customHeight="1">
      <c r="M59" s="5"/>
      <c r="N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3:27" ht="12" customHeight="1">
      <c r="M60" s="5"/>
      <c r="N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3:27" ht="12" customHeight="1">
      <c r="M61" s="5"/>
      <c r="N61" s="5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3:27" ht="12" customHeight="1">
      <c r="M62" s="5"/>
      <c r="N62" s="5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3:27" ht="12" customHeight="1">
      <c r="M63" s="5"/>
      <c r="N63" s="5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3:27" ht="12" customHeight="1">
      <c r="M64" s="5"/>
      <c r="N64" s="5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3:27" ht="12" customHeight="1">
      <c r="M65" s="5"/>
      <c r="N65" s="5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3:27" ht="12" customHeight="1">
      <c r="M66" s="5"/>
      <c r="N66" s="5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3:27" ht="12" customHeight="1">
      <c r="M67" s="5"/>
      <c r="N67" s="5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7:27" ht="12" customHeight="1"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7:27" ht="12" customHeight="1"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7:27" ht="12" customHeight="1"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7:27" ht="12" customHeight="1"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7:27" ht="12" customHeight="1"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7:27" ht="12" customHeight="1"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7:27" ht="12" customHeight="1"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7:27" ht="12" customHeight="1"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7:27" ht="12" customHeight="1"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7:27" ht="12" customHeight="1"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7:27" ht="12" customHeight="1"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7:27" ht="12" customHeight="1"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7:27" ht="12" customHeight="1"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7:27" ht="12" customHeight="1"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7:27" ht="12" customHeight="1"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7:27" ht="12" customHeight="1"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7:27" ht="12" customHeight="1"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7:27" ht="12" customHeight="1"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7:27" ht="12" customHeight="1"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7:27" ht="12" customHeight="1"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7:27" ht="12" customHeight="1"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7:27" ht="12" customHeight="1"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7:27" ht="12" customHeight="1"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7:27" ht="12" customHeight="1"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7:27" ht="12" customHeight="1"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7:27" ht="12" customHeight="1"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7:27" ht="12" customHeight="1"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7:27" ht="12" customHeight="1"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7:27" ht="12" customHeight="1"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7:27" ht="12" customHeight="1"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7:27" ht="12" customHeight="1"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7:27" ht="12" customHeight="1"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7:27" ht="12" customHeight="1"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7:27" ht="12" customHeight="1"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7:27" ht="12" customHeight="1"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7:27" ht="12" customHeight="1"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7:27" ht="12" customHeight="1"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7:27" ht="12" customHeight="1"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7:27" ht="12" customHeight="1"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7:27" ht="12" customHeight="1"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7:27" ht="12" customHeight="1"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7:27" ht="12" customHeight="1"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7:27" ht="12" customHeight="1"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7:27" ht="12" customHeight="1"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7:27" ht="12" customHeight="1"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7:27" ht="12" customHeight="1"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7:27" ht="12" customHeight="1"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7:27" ht="12" customHeight="1"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7:27" ht="12" customHeight="1"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7:27" ht="12" customHeight="1"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7:27" ht="12" customHeight="1"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7:27" ht="12" customHeight="1"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7:27" ht="12" customHeight="1"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7:27" ht="12" customHeight="1"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7:27" ht="12" customHeight="1"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7:27" ht="12" customHeight="1"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7:27" ht="12" customHeight="1"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7:27" ht="12" customHeight="1"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7:27" ht="12" customHeight="1"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7:27" ht="12" customHeight="1"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7:27" ht="12" customHeight="1"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7:27" ht="12" customHeight="1"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7:27" ht="12" customHeight="1"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7:27" ht="12" customHeight="1"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7:27" ht="12" customHeight="1"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7:27" ht="12" customHeight="1"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7:27" ht="12" customHeight="1"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7:27" ht="12" customHeight="1"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7:27" ht="12" customHeight="1"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7:27" ht="12" customHeight="1"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7:27" ht="12" customHeight="1"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7:27" ht="12" customHeight="1"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7:27" ht="12" customHeight="1"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7:27" ht="12" customHeight="1"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7:27" ht="12" customHeight="1"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7:27" ht="12" customHeight="1"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7:27" ht="12" customHeight="1"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7:27" ht="12" customHeight="1"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7:27" ht="12" customHeight="1"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7:27" ht="12" customHeight="1"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7:27" ht="12" customHeight="1"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7:27" ht="12" customHeight="1"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7:27" ht="12" customHeight="1"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7:27" ht="12" customHeight="1"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7:27" ht="12" customHeight="1"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7:27" ht="12" customHeight="1"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7:27" ht="12" customHeight="1"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7:27" ht="12" customHeight="1"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7:27" ht="12" customHeight="1"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7:27" ht="12" customHeight="1"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7:27" ht="12" customHeight="1"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7:27" ht="12" customHeight="1"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7:27" ht="12" customHeight="1"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7:27" ht="12" customHeight="1"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7:27" ht="12" customHeight="1"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7:27" ht="12" customHeight="1"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7:27" ht="12" customHeight="1"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7:27" ht="12" customHeight="1"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7:27" ht="12" customHeight="1"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7:27" ht="12" customHeight="1"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7:27" ht="12" customHeight="1"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7:27" ht="12" customHeight="1"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7:27" ht="12" customHeight="1"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7:27" ht="12" customHeight="1"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7:27" ht="12" customHeight="1"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7:27" ht="12" customHeight="1"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7:27" ht="12" customHeight="1"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7:27" ht="12" customHeight="1"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7:27" ht="12" customHeight="1"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7:27" ht="12" customHeight="1"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7:27" ht="12" customHeight="1"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7:27" ht="12" customHeight="1"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7:27" ht="12" customHeight="1"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7:27" ht="12" customHeight="1"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7:27" ht="12" customHeight="1"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7:27" ht="12" customHeight="1"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7:27" ht="12" customHeight="1"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7:27" ht="12" customHeight="1"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7:27" ht="12" customHeight="1"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7:27" ht="12" customHeight="1"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7:27" ht="12" customHeight="1"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7:27" ht="12" customHeight="1"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7:27" ht="12" customHeight="1"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7:27" ht="12" customHeight="1"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7:27" ht="12" customHeight="1"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7:27" ht="12" customHeight="1"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7:27" ht="12" customHeight="1"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7:27" ht="12" customHeight="1"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7:27" ht="12" customHeight="1"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7:27" ht="12" customHeight="1"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7:27" ht="12" customHeight="1"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7:27" ht="12" customHeight="1"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7:27" ht="12" customHeight="1"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7:27" ht="12" customHeight="1"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7:27" ht="12" customHeight="1"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7:27" ht="12" customHeight="1"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7:27" ht="12" customHeight="1"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7:27" ht="12" customHeight="1"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7:27" ht="12" customHeight="1"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7:27" ht="12" customHeight="1"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7:27" ht="12" customHeight="1"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7:27" ht="12" customHeight="1"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7:27" ht="12" customHeight="1"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7:27" ht="12" customHeight="1"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7:27" ht="12" customHeight="1"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7:27" ht="12" customHeight="1"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7:27" ht="12" customHeight="1"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7:27" ht="12" customHeight="1"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7:27" ht="12" customHeight="1"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7:27" ht="12" customHeight="1"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7:27" ht="12" customHeight="1"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7:27" ht="12" customHeight="1"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7:27" ht="12" customHeight="1"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7:27" ht="12" customHeight="1"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7:27" ht="12" customHeight="1"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7:27" ht="12" customHeight="1"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7:27" ht="12" customHeight="1"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7:27" ht="12" customHeight="1"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7:27" ht="12" customHeight="1"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7:27" ht="12" customHeight="1"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7:27" ht="12" customHeight="1"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7:27" ht="12" customHeight="1"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7:27" ht="12" customHeight="1"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7:27" ht="12" customHeight="1"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7:27" ht="12" customHeight="1"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7:27" ht="12" customHeight="1"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7:27" ht="12" customHeight="1"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7:27" ht="12" customHeight="1"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7:27" ht="12" customHeight="1"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7:27" ht="12" customHeight="1"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7:27" ht="12" customHeight="1"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7:27" ht="12" customHeight="1"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7:27" ht="12" customHeight="1"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7:27" ht="12" customHeight="1"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7:27" ht="12" customHeight="1"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7:27" ht="12" customHeight="1"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7:27" ht="12" customHeight="1"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7:27" ht="12" customHeight="1"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7:27" ht="12" customHeight="1"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7:27" ht="12" customHeight="1"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7:27" ht="12" customHeight="1"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7:27" ht="12" customHeight="1"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7:27" ht="12" customHeight="1"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7:27" ht="12" customHeight="1"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7:27" ht="12" customHeight="1"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7:27" ht="12" customHeight="1"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7:27" ht="12" customHeight="1"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7:27" ht="12" customHeight="1"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7:27" ht="12" customHeight="1"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7:27" ht="12" customHeight="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7:27" ht="12" customHeight="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7:27" ht="12" customHeight="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7:27" ht="12" customHeight="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7:27" ht="12" customHeight="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7:27" ht="12" customHeight="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7:27" ht="12" customHeight="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7:27" ht="12" customHeight="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7:27" ht="12" customHeight="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7:27" ht="12" customHeight="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7:27" ht="12" customHeight="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7:27" ht="12" customHeight="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7:27" ht="12" customHeight="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7:27" ht="12" customHeight="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7:27" ht="12" customHeight="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7:27" ht="12" customHeight="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7:27" ht="12" customHeight="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7:27" ht="12" customHeight="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7:27" ht="12" customHeight="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7:27" ht="12" customHeight="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7:27" ht="12" customHeight="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7:27" ht="12" customHeight="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7:27" ht="12" customHeight="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7:27" ht="12" customHeight="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7:27" ht="12" customHeight="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7:27" ht="12" customHeight="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7:27" ht="12" customHeight="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7:27" ht="12" customHeight="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7:27" ht="12" customHeight="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7:27" ht="12" customHeight="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7:27" ht="12" customHeight="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7:27" ht="12" customHeight="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7:27" ht="12" customHeight="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7:27" ht="12" customHeight="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7:27" ht="12" customHeight="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7:27" ht="12" customHeight="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7:27" ht="12" customHeight="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7:27" ht="12" customHeight="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7:27" ht="12" customHeight="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7:27" ht="12" customHeight="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7:27" ht="12" customHeight="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7:27" ht="12" customHeight="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7:27" ht="12" customHeight="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7:27" ht="12" customHeight="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7:27" ht="12" customHeight="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7:27" ht="12" customHeight="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7:27" ht="12" customHeight="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7:27" ht="12" customHeight="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7:27" ht="12" customHeight="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7:27" ht="12" customHeight="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7:27" ht="12" customHeight="1"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7:27" ht="12" customHeight="1"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7:27" ht="12" customHeight="1"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7:27" ht="12" customHeight="1"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7:27" ht="12" customHeight="1"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7:27" ht="12" customHeight="1"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7:27" ht="12" customHeight="1"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7:27" ht="12" customHeight="1"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7:27" ht="12" customHeight="1"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7:27" ht="12" customHeight="1"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7:27" ht="12" customHeight="1"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7:27" ht="12" customHeight="1"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7:27" ht="12" customHeight="1"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7:27" ht="12" customHeight="1"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7:27" ht="12" customHeight="1"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7:27" ht="12" customHeight="1"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7:27" ht="12" customHeight="1"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7:27" ht="12" customHeight="1"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7:27" ht="12" customHeight="1"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7:27" ht="12" customHeight="1"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7:27" ht="12" customHeight="1"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7:27" ht="12" customHeight="1"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7:27" ht="12" customHeight="1"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7:27" ht="12" customHeight="1"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7:27" ht="12" customHeight="1"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7:27" ht="12" customHeight="1"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7:27" ht="12" customHeight="1"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7:27" ht="12" customHeight="1"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7:27" ht="12" customHeight="1"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7:27" ht="12" customHeight="1"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7:27" ht="12" customHeight="1"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7:27" ht="12" customHeight="1"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7:27" ht="12" customHeight="1"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7:27" ht="12" customHeight="1"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7:27" ht="12" customHeight="1"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7:27" ht="12" customHeight="1"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7:27" ht="12" customHeight="1"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7:27" ht="12" customHeight="1"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7:27" ht="12" customHeight="1"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7:27" ht="12" customHeight="1"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7:27" ht="12" customHeight="1"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7:27" ht="12" customHeight="1"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7:27" ht="12" customHeight="1"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7:27" ht="12" customHeight="1"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7:27" ht="12" customHeight="1"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7:27" ht="12" customHeight="1"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7:27" ht="12" customHeight="1"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7:27" ht="12" customHeight="1"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7:27" ht="12" customHeight="1"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7:27" ht="12" customHeight="1"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7:27" ht="12" customHeight="1"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7:27" ht="12" customHeight="1"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7:27" ht="12" customHeight="1"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7:27" ht="12" customHeight="1"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7:27" ht="12" customHeight="1"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7:27" ht="12" customHeight="1"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7:27" ht="12" customHeight="1"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7:27" ht="12" customHeight="1"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7:27" ht="12" customHeight="1"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7:27" ht="12" customHeight="1"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7:27" ht="12" customHeight="1"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7:27" ht="12" customHeight="1"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7:27" ht="12" customHeight="1"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7:27" ht="12" customHeight="1"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7:27" ht="12" customHeight="1"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7:27" ht="12" customHeight="1"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7:27" ht="12" customHeight="1"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7:27" ht="12" customHeight="1"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7:27" ht="12" customHeight="1"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7:27" ht="12" customHeight="1"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7:27" ht="12" customHeight="1"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7:27" ht="12" customHeight="1"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7:27" ht="12" customHeight="1"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7:27" ht="12" customHeight="1"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7:27" ht="12" customHeight="1"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7:27" ht="12" customHeight="1"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7:27" ht="12" customHeight="1"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7:27" ht="12" customHeight="1"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7:27" ht="12" customHeight="1"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7:27" ht="12" customHeight="1"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7:27" ht="12" customHeight="1"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7:27" ht="12" customHeight="1"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7:27" ht="12" customHeight="1"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7:27" ht="12" customHeight="1"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7:27" ht="12" customHeight="1"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7:27" ht="12" customHeight="1"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7:27" ht="12" customHeight="1"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7:27" ht="12" customHeight="1"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7:27" ht="12" customHeight="1"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7:27" ht="12" customHeight="1"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7:27" ht="12" customHeight="1"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7:27" ht="12" customHeight="1"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7:27" ht="12" customHeight="1"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7:27" ht="12" customHeight="1"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7:27" ht="12" customHeight="1"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7:27" ht="12" customHeight="1"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7:27" ht="12" customHeight="1"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7:27" ht="12" customHeight="1"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7:27" ht="12" customHeight="1"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7:27" ht="12" customHeight="1"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7:27" ht="12" customHeight="1"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7:27" ht="12" customHeight="1"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7:27" ht="12" customHeight="1"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7:27" ht="12" customHeight="1"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7:27" ht="12" customHeight="1"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7:27" ht="12" customHeight="1"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7:27" ht="12" customHeight="1"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7:27" ht="12" customHeight="1"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7:27" ht="12" customHeight="1"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7:27" ht="12" customHeight="1"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7:27" ht="12" customHeight="1"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7:27" ht="12" customHeight="1"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7:27" ht="12" customHeight="1"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7:27" ht="12" customHeight="1"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7:27" ht="12" customHeight="1"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7:27" ht="12" customHeight="1"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7:27" ht="12" customHeight="1"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7:27" ht="12" customHeight="1"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7:27" ht="12" customHeight="1"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7:27" ht="12" customHeight="1"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7:27" ht="12" customHeight="1"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7:27" ht="12" customHeight="1"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7:27" ht="12" customHeight="1"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7:27" ht="12" customHeight="1"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7:27" ht="12" customHeight="1"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7:27" ht="12" customHeight="1"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7:27" ht="12" customHeight="1"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7:27" ht="12" customHeight="1"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7:27" ht="12" customHeight="1"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7:27" ht="12" customHeight="1"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7:27" ht="12" customHeight="1"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7:27" ht="12" customHeight="1"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7:27" ht="12" customHeight="1"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7:27" ht="12" customHeight="1"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7:27" ht="12" customHeight="1"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7:27" ht="12" customHeight="1"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7:27" ht="12" customHeight="1"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7:27" ht="12" customHeight="1"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7:27" ht="12" customHeight="1"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7:27" ht="12" customHeight="1"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7:27" ht="12" customHeight="1"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7:27" ht="12" customHeight="1"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7:27" ht="12" customHeight="1"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7:27" ht="12" customHeight="1"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7:27" ht="12" customHeight="1"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7:27" ht="12" customHeight="1"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7:27" ht="12" customHeight="1"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7:27" ht="12" customHeight="1"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7:27" ht="12" customHeight="1"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7:27" ht="12" customHeight="1"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7:27" ht="12" customHeight="1"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7:27" ht="12" customHeight="1"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7:27" ht="12" customHeight="1"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7:27" ht="12" customHeight="1"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7:27" ht="12" customHeight="1"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7:27" ht="12" customHeight="1"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7:27" ht="12" customHeight="1"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7:27" ht="12" customHeight="1"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7:27" ht="12" customHeight="1"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7:27" ht="12" customHeight="1"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7:27" ht="12" customHeight="1"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7:27" ht="12" customHeight="1"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7:27" ht="12" customHeight="1"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7:27" ht="12" customHeight="1"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7:27" ht="12" customHeight="1"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7:27" ht="12" customHeight="1"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7:27" ht="12" customHeight="1"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7:27" ht="12" customHeight="1"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7:27" ht="12" customHeight="1"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7:27" ht="12" customHeight="1"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7:27" ht="12" customHeight="1"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7:27" ht="12" customHeight="1"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7:27" ht="12" customHeight="1"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7:27" ht="12" customHeight="1"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7:27" ht="12" customHeight="1"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7:27" ht="12" customHeight="1"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7:27" ht="12" customHeight="1"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7:27" ht="12" customHeight="1"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7:27" ht="12" customHeight="1"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7:27" ht="12" customHeight="1"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7:27" ht="12" customHeight="1"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7:27" ht="12" customHeight="1"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7:27" ht="12" customHeight="1"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7:27" ht="12" customHeight="1"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7:27" ht="12" customHeight="1"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7:27" ht="12" customHeight="1"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7:27" ht="12" customHeight="1"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7:27" ht="12" customHeight="1"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7:27" ht="12" customHeight="1"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7:27" ht="12" customHeight="1"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7:27" ht="12" customHeight="1"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7:27" ht="12" customHeight="1"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7:27" ht="12" customHeight="1"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7:27" ht="12" customHeight="1"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7:27" ht="12" customHeight="1"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7:27" ht="12" customHeight="1"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7:27" ht="12" customHeight="1"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7:27" ht="12" customHeight="1"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7:27" ht="12" customHeight="1"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7:27" ht="12" customHeight="1"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7:27" ht="12" customHeight="1"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7:27" ht="12" customHeight="1"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7:27" ht="12" customHeight="1"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7:27" ht="12" customHeight="1"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7:27" ht="12" customHeight="1"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7:27" ht="12" customHeight="1"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7:27" ht="12" customHeight="1"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</sheetData>
  <sheetProtection/>
  <mergeCells count="13">
    <mergeCell ref="G7:H7"/>
    <mergeCell ref="I7:J7"/>
    <mergeCell ref="A4:P4"/>
    <mergeCell ref="K7:L7"/>
    <mergeCell ref="M7:N7"/>
    <mergeCell ref="O7:P7"/>
    <mergeCell ref="A2:P2"/>
    <mergeCell ref="A3:P3"/>
    <mergeCell ref="A6:A8"/>
    <mergeCell ref="B6:B8"/>
    <mergeCell ref="C6:D7"/>
    <mergeCell ref="E6:P6"/>
    <mergeCell ref="E7:F7"/>
  </mergeCells>
  <conditionalFormatting sqref="C10:P37">
    <cfRule type="cellIs" priority="1" dxfId="1" operator="equal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2016-08-16T07:17:21Z</cp:lastPrinted>
  <dcterms:created xsi:type="dcterms:W3CDTF">2011-07-25T07:03:44Z</dcterms:created>
  <dcterms:modified xsi:type="dcterms:W3CDTF">2018-03-06T10:03:55Z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7.2. Результати перегляду апеляційними судами ухвал (постанов) місцевих судів у кримінальних справах_4.2017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2209514</vt:i4>
  </property>
  <property fmtid="{D5CDD505-2E9C-101B-9397-08002B2CF9AE}" pid="7" name="Тип звіту">
    <vt:lpwstr>7.2. Результати перегляду апеляційними судами ухвал (постанов) місцевих судів у кримінальних справах</vt:lpwstr>
  </property>
  <property fmtid="{D5CDD505-2E9C-101B-9397-08002B2CF9AE}" pid="8" name="К.Cума">
    <vt:lpwstr>831BB214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3467739A</vt:lpwstr>
  </property>
  <property fmtid="{D5CDD505-2E9C-101B-9397-08002B2CF9AE}" pid="16" name="Версія БД">
    <vt:lpwstr>3.19.0.1578</vt:lpwstr>
  </property>
</Properties>
</file>