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<sst xmlns="http://schemas.openxmlformats.org/spreadsheetml/2006/main" count="50" uniqueCount="31">
  <si>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</si>
  <si>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</si>
  <si>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</si>
  <si>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</si>
  <si>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</si>
  <si>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</si>
  <si>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</si>
  <si>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</si>
  <si>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</si>
  <si>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</si>
  <si>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</si>
  <si>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</si>
  <si>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</si>
  <si>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</si>
  <si>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</si>
  <si>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</si>
  <si>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</si>
  <si>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</si>
  <si>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</si>
  <si>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</si>
  <si>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</si>
  <si>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</si>
  <si>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</si>
  <si>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</si>
  <si>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</si>
  <si>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</si>
  <si>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</si>
  <si>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</si>
  <si>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</si>
  <si>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>Розгляд адміністративних справ місцевими загальними та окружними адміністративними судами (за категоріями справ)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</si>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</sst>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1" fontId="1" fillId="0" borderId="0" xfId="52" applyNumberFormat="1" applyFont="1">
      <alignment/>
      <protection/>
    </xf>
    <xf numFmtId="3" fontId="7" fillId="0" borderId="10" xfId="52" applyNumberFormat="1" applyFont="1" applyBorder="1" applyAlignment="1" applyProtection="1">
      <alignment horizontal="right" vertical="center" wrapText="1"/>
      <protection/>
    </xf>
    <xf numFmtId="3" fontId="7" fillId="0" borderId="10" xfId="52" applyNumberFormat="1" applyFont="1" applyFill="1" applyBorder="1" applyAlignment="1" applyProtection="1">
      <alignment horizontal="right" vertical="center" wrapText="1"/>
      <protection/>
    </xf>
    <xf numFmtId="3" fontId="7" fillId="0" borderId="10" xfId="52" applyNumberFormat="1" applyFont="1" applyBorder="1" applyAlignment="1">
      <alignment horizontal="right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/>
      <protection/>
    </xf>
    <xf numFmtId="3" fontId="4" fillId="34" borderId="10" xfId="52" applyNumberFormat="1" applyFont="1" applyFill="1" applyBorder="1" applyAlignment="1">
      <alignment horizontal="right" vertical="center"/>
      <protection/>
    </xf>
    <xf numFmtId="4" fontId="4" fillId="34" borderId="10" xfId="52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52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>
      <alignment horizontal="right" vertical="center" wrapText="1"/>
    </xf>
    <xf numFmtId="0" fontId="1" fillId="34" borderId="10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top" wrapText="1"/>
      <protection/>
    </xf>
    <xf numFmtId="4" fontId="7" fillId="34" borderId="10" xfId="0" applyNumberFormat="1" applyFont="1" applyFill="1" applyBorder="1" applyAlignment="1">
      <alignment horizontal="right" vertical="center"/>
    </xf>
    <xf numFmtId="0" fontId="4" fillId="34" borderId="10" xfId="52" applyFont="1" applyFill="1" applyBorder="1" applyAlignment="1">
      <alignment horizontal="center"/>
      <protection/>
    </xf>
    <xf numFmtId="0" fontId="2" fillId="0" borderId="11" xfId="52" applyFont="1" applyBorder="1" applyAlignment="1">
      <alignment/>
      <protection/>
    </xf>
    <xf numFmtId="3" fontId="5" fillId="34" borderId="10" xfId="52" applyNumberFormat="1" applyFont="1" applyFill="1" applyBorder="1" applyAlignment="1">
      <alignment horizontal="center" vertical="center" wrapText="1"/>
      <protection/>
    </xf>
    <xf numFmtId="3" fontId="4" fillId="34" borderId="10" xfId="52" applyNumberFormat="1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2" fillId="0" borderId="0" xfId="52" applyFont="1" applyBorder="1" applyAlignment="1">
      <alignment horizont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12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8" ht="12.75" customHeight="1">
      <c r="A1" s="1"/>
      <c r="R1" s="2" t="s">
        <v>0</v>
      </c>
    </row>
    <row r="2" spans="1:19" ht="18.7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.75" customHeight="1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9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3"/>
    </row>
    <row r="5" spans="1:19" ht="32.25" customHeight="1">
      <c r="A5" s="32" t="s">
        <v>1</v>
      </c>
      <c r="B5" s="33" t="s">
        <v>2</v>
      </c>
      <c r="C5" s="33" t="s">
        <v>3</v>
      </c>
      <c r="D5" s="33"/>
      <c r="E5" s="33"/>
      <c r="F5" s="33"/>
      <c r="G5" s="33"/>
      <c r="H5" s="33" t="s">
        <v>4</v>
      </c>
      <c r="I5" s="33"/>
      <c r="J5" s="33"/>
      <c r="K5" s="33"/>
      <c r="L5" s="33" t="s">
        <v>5</v>
      </c>
      <c r="M5" s="33"/>
      <c r="N5" s="33"/>
      <c r="O5" s="33"/>
      <c r="P5" s="33" t="s">
        <v>6</v>
      </c>
      <c r="Q5" s="33"/>
      <c r="R5" s="33"/>
      <c r="S5" s="33"/>
    </row>
    <row r="6" spans="1:19" ht="70.5" customHeight="1">
      <c r="A6" s="32"/>
      <c r="B6" s="33"/>
      <c r="C6" s="4" t="s">
        <v>7</v>
      </c>
      <c r="D6" s="22" t="s">
        <v>8</v>
      </c>
      <c r="E6" s="4" t="s">
        <v>9</v>
      </c>
      <c r="F6" s="22" t="s">
        <v>8</v>
      </c>
      <c r="G6" s="27" t="s">
        <v>10</v>
      </c>
      <c r="H6" s="4" t="s">
        <v>7</v>
      </c>
      <c r="I6" s="22" t="s">
        <v>8</v>
      </c>
      <c r="J6" s="4" t="s">
        <v>9</v>
      </c>
      <c r="K6" s="22" t="s">
        <v>8</v>
      </c>
      <c r="L6" s="4" t="s">
        <v>7</v>
      </c>
      <c r="M6" s="22" t="s">
        <v>8</v>
      </c>
      <c r="N6" s="4" t="s">
        <v>9</v>
      </c>
      <c r="O6" s="22" t="s">
        <v>8</v>
      </c>
      <c r="P6" s="4" t="s">
        <v>7</v>
      </c>
      <c r="Q6" s="22" t="s">
        <v>8</v>
      </c>
      <c r="R6" s="4" t="s">
        <v>9</v>
      </c>
      <c r="S6" s="22" t="s">
        <v>8</v>
      </c>
    </row>
    <row r="7" spans="1:19" ht="14.25">
      <c r="A7" s="5" t="s">
        <v>11</v>
      </c>
      <c r="B7" s="6" t="s">
        <v>12</v>
      </c>
      <c r="C7" s="6">
        <v>1</v>
      </c>
      <c r="D7" s="23">
        <v>2</v>
      </c>
      <c r="E7" s="6">
        <v>3</v>
      </c>
      <c r="F7" s="23">
        <v>4</v>
      </c>
      <c r="G7" s="28">
        <v>5</v>
      </c>
      <c r="H7" s="6">
        <v>6</v>
      </c>
      <c r="I7" s="23">
        <v>7</v>
      </c>
      <c r="J7" s="6">
        <v>8</v>
      </c>
      <c r="K7" s="23">
        <v>9</v>
      </c>
      <c r="L7" s="6">
        <v>10</v>
      </c>
      <c r="M7" s="23">
        <v>11</v>
      </c>
      <c r="N7" s="6">
        <v>12</v>
      </c>
      <c r="O7" s="23">
        <v>13</v>
      </c>
      <c r="P7" s="7">
        <v>14</v>
      </c>
      <c r="Q7" s="25">
        <v>15</v>
      </c>
      <c r="R7" s="7">
        <v>16</v>
      </c>
      <c r="S7" s="25">
        <v>17</v>
      </c>
    </row>
    <row r="8" spans="1:19" ht="42.75" customHeight="1">
      <c r="A8" s="8">
        <v>1</v>
      </c>
      <c r="B8" s="9" t="s">
        <v>13</v>
      </c>
      <c r="C8" s="13">
        <v>242</v>
      </c>
      <c r="D8" s="24">
        <f>IF(C21=0,0,(C8*100/C21))</f>
        <v>0.3308632523037379</v>
      </c>
      <c r="E8" s="13">
        <v>71</v>
      </c>
      <c r="F8" s="24">
        <f>IF(E21=0,0,(E8*100/E21))</f>
        <v>0.07912714952802327</v>
      </c>
      <c r="G8" s="29">
        <f aca="true" t="shared" si="0" ref="G8:G20">SUM(C8+E8)</f>
        <v>313</v>
      </c>
      <c r="H8" s="13">
        <v>215</v>
      </c>
      <c r="I8" s="24">
        <f>IF(H21=0,0,(H8*100/H21))</f>
        <v>0.38649600920399796</v>
      </c>
      <c r="J8" s="13">
        <v>61</v>
      </c>
      <c r="K8" s="24">
        <f>IF(J21=0,0,J8*100/J21)</f>
        <v>0.09765625</v>
      </c>
      <c r="L8" s="13">
        <v>184</v>
      </c>
      <c r="M8" s="24">
        <f>IF(L21=0,0,L8*100/L21)</f>
        <v>0.38214708509003303</v>
      </c>
      <c r="N8" s="13">
        <v>53</v>
      </c>
      <c r="O8" s="24">
        <f>IF(N21=0,0,N8*100/N21)</f>
        <v>0.10144317268307622</v>
      </c>
      <c r="P8" s="13">
        <v>118</v>
      </c>
      <c r="Q8" s="24">
        <f>IF(P21=0,0,P8*100/P21)</f>
        <v>0.32142078884288516</v>
      </c>
      <c r="R8" s="13">
        <v>29</v>
      </c>
      <c r="S8" s="24">
        <f>IF(R21=0,0,R8*100/R21)</f>
        <v>0.07528361153656447</v>
      </c>
    </row>
    <row r="9" spans="1:19" ht="66.75" customHeight="1">
      <c r="A9" s="10">
        <v>2</v>
      </c>
      <c r="B9" s="9" t="s">
        <v>14</v>
      </c>
      <c r="C9" s="13">
        <v>4809</v>
      </c>
      <c r="D9" s="24">
        <f>IF(C21=0,0,(C9*100/C21))</f>
        <v>6.574881736895354</v>
      </c>
      <c r="E9" s="13">
        <v>1564</v>
      </c>
      <c r="F9" s="24">
        <f>IF(E21=0,0,(E9*100/E21))</f>
        <v>1.7430262234060336</v>
      </c>
      <c r="G9" s="29">
        <f t="shared" si="0"/>
        <v>6373</v>
      </c>
      <c r="H9" s="13">
        <v>3426</v>
      </c>
      <c r="I9" s="24">
        <f>IF(H21=0,0,(H9*100/H21))</f>
        <v>6.158768965269289</v>
      </c>
      <c r="J9" s="13">
        <v>1167</v>
      </c>
      <c r="K9" s="24">
        <f>IF(J21=0,0,J9*100/J21)</f>
        <v>1.8682761270491803</v>
      </c>
      <c r="L9" s="13">
        <v>2581</v>
      </c>
      <c r="M9" s="24">
        <f>IF(L21=0,0,L9*100/L21)</f>
        <v>5.360443622920518</v>
      </c>
      <c r="N9" s="13">
        <v>902</v>
      </c>
      <c r="O9" s="24">
        <f>IF(N21=0,0,N9*100/N21)</f>
        <v>1.7264479577383915</v>
      </c>
      <c r="P9" s="13">
        <v>1865</v>
      </c>
      <c r="Q9" s="24">
        <f>IF(P21=0,0,P9*100/P21)</f>
        <v>5.080082806711702</v>
      </c>
      <c r="R9" s="13">
        <v>475</v>
      </c>
      <c r="S9" s="24">
        <f>IF(R21=0,0,R9*100/R21)</f>
        <v>1.233093637236832</v>
      </c>
    </row>
    <row r="10" spans="1:19" ht="42.75" customHeight="1">
      <c r="A10" s="8">
        <v>3</v>
      </c>
      <c r="B10" s="9" t="s">
        <v>15</v>
      </c>
      <c r="C10" s="13">
        <v>12766</v>
      </c>
      <c r="D10" s="24">
        <f>IF(C21=0,0,(C10*100/C21))</f>
        <v>17.453720160783135</v>
      </c>
      <c r="E10" s="13">
        <v>4202</v>
      </c>
      <c r="F10" s="24">
        <f>IF(E21=0,0,(E10*100/E21))</f>
        <v>4.682989891785264</v>
      </c>
      <c r="G10" s="29">
        <f t="shared" si="0"/>
        <v>16968</v>
      </c>
      <c r="H10" s="13">
        <v>9906</v>
      </c>
      <c r="I10" s="24">
        <f>IF(H21=0,0,(H10*100/H21))</f>
        <v>17.807578917092112</v>
      </c>
      <c r="J10" s="13">
        <v>3105</v>
      </c>
      <c r="K10" s="24">
        <f>IF(J21=0,0,J10*100/J21)</f>
        <v>4.970863217213115</v>
      </c>
      <c r="L10" s="13">
        <v>8669</v>
      </c>
      <c r="M10" s="24">
        <f>IF(L21=0,0,L10*100/L21)</f>
        <v>18.004527612203784</v>
      </c>
      <c r="N10" s="13">
        <v>2463</v>
      </c>
      <c r="O10" s="24">
        <f>IF(N21=0,0,N10*100/N21)</f>
        <v>4.714236496573901</v>
      </c>
      <c r="P10" s="13">
        <v>6455</v>
      </c>
      <c r="Q10" s="24">
        <f>IF(P21=0,0,P10*100/P21)</f>
        <v>17.582806711701895</v>
      </c>
      <c r="R10" s="13">
        <v>1523</v>
      </c>
      <c r="S10" s="24">
        <f>IF(R21=0,0,R10*100/R21)</f>
        <v>3.9536875989719893</v>
      </c>
    </row>
    <row r="11" spans="1:19" ht="45" customHeight="1">
      <c r="A11" s="10">
        <v>4</v>
      </c>
      <c r="B11" s="9" t="s">
        <v>16</v>
      </c>
      <c r="C11" s="13">
        <v>115</v>
      </c>
      <c r="D11" s="24">
        <f>IF(C21=0,0,(C11*100/C21))</f>
        <v>0.15722840502037133</v>
      </c>
      <c r="E11" s="13">
        <v>250</v>
      </c>
      <c r="F11" s="24">
        <f>IF(E21=0,0,(E11*100/E21))</f>
        <v>0.2786167236902228</v>
      </c>
      <c r="G11" s="29">
        <f t="shared" si="0"/>
        <v>365</v>
      </c>
      <c r="H11" s="13">
        <v>92</v>
      </c>
      <c r="I11" s="24">
        <f>IF(H21=0,0,(H11*100/H21))</f>
        <v>0.16538433882217587</v>
      </c>
      <c r="J11" s="13">
        <v>198</v>
      </c>
      <c r="K11" s="24">
        <f>IF(J21=0,0,J11*100/J21)</f>
        <v>0.31698258196721313</v>
      </c>
      <c r="L11" s="13">
        <v>62</v>
      </c>
      <c r="M11" s="24">
        <f>IF(L21=0,0,L11*100/L21)</f>
        <v>0.12876695258468504</v>
      </c>
      <c r="N11" s="13">
        <v>154</v>
      </c>
      <c r="O11" s="24">
        <f>IF(N21=0,0,N11*100/N21)</f>
        <v>0.2947594074187498</v>
      </c>
      <c r="P11" s="13">
        <v>55</v>
      </c>
      <c r="Q11" s="24">
        <f>IF(P21=0,0,P11*100/P21)</f>
        <v>0.14981477446066682</v>
      </c>
      <c r="R11" s="13">
        <v>121</v>
      </c>
      <c r="S11" s="24">
        <f>IF(R21=0,0,R11*100/R21)</f>
        <v>0.3141143791698035</v>
      </c>
    </row>
    <row r="12" spans="1:19" ht="42.75" customHeight="1">
      <c r="A12" s="8">
        <v>5</v>
      </c>
      <c r="B12" s="9" t="s">
        <v>17</v>
      </c>
      <c r="C12" s="13">
        <v>2117</v>
      </c>
      <c r="D12" s="24">
        <f>IF(C21=0,0,(C12*100/C21))</f>
        <v>2.8943698558967488</v>
      </c>
      <c r="E12" s="13">
        <v>8044</v>
      </c>
      <c r="F12" s="24">
        <f>IF(E21=0,0,(E12*100/E21))</f>
        <v>8.964771701456609</v>
      </c>
      <c r="G12" s="29">
        <f t="shared" si="0"/>
        <v>10161</v>
      </c>
      <c r="H12" s="13">
        <v>1435</v>
      </c>
      <c r="I12" s="24">
        <f>IF(H21=0,0,(H12*100/H21))</f>
        <v>2.579636154454591</v>
      </c>
      <c r="J12" s="13">
        <v>4805</v>
      </c>
      <c r="K12" s="24">
        <f>IF(J21=0,0,J12*100/J21)</f>
        <v>7.692430840163935</v>
      </c>
      <c r="L12" s="13">
        <v>1151</v>
      </c>
      <c r="M12" s="24">
        <f>IF(L21=0,0,L12*100/L21)</f>
        <v>2.3904961681447174</v>
      </c>
      <c r="N12" s="13">
        <v>3929</v>
      </c>
      <c r="O12" s="24">
        <f>IF(N21=0,0,N12*100/N21)</f>
        <v>7.520192933430311</v>
      </c>
      <c r="P12" s="13">
        <v>725</v>
      </c>
      <c r="Q12" s="24">
        <f>IF(P21=0,0,P12*100/P21)</f>
        <v>1.974831117890608</v>
      </c>
      <c r="R12" s="13">
        <v>2724</v>
      </c>
      <c r="S12" s="24">
        <f>IF(R21=0,0,R12*100/R21)</f>
        <v>7.071467511227642</v>
      </c>
    </row>
    <row r="13" spans="1:19" ht="54" customHeight="1">
      <c r="A13" s="10">
        <v>6</v>
      </c>
      <c r="B13" s="9" t="s">
        <v>18</v>
      </c>
      <c r="C13" s="13">
        <v>5142</v>
      </c>
      <c r="D13" s="24">
        <f>IF(C21=0,0,(C13*100/C21))</f>
        <v>7.030160509693473</v>
      </c>
      <c r="E13" s="13">
        <v>8316</v>
      </c>
      <c r="F13" s="24">
        <f>IF(E21=0,0,(E13*100/E21))</f>
        <v>9.26790669683157</v>
      </c>
      <c r="G13" s="29">
        <f t="shared" si="0"/>
        <v>13458</v>
      </c>
      <c r="H13" s="13">
        <v>3504</v>
      </c>
      <c r="I13" s="24">
        <f>IF(H21=0,0,(H13*100/H21))</f>
        <v>6.298986122096786</v>
      </c>
      <c r="J13" s="13">
        <v>5676</v>
      </c>
      <c r="K13" s="24">
        <f>IF(J21=0,0,J13*100/J21)</f>
        <v>9.086834016393443</v>
      </c>
      <c r="L13" s="13">
        <v>2487</v>
      </c>
      <c r="M13" s="24">
        <f>IF(L21=0,0,L13*100/L21)</f>
        <v>5.1652163077114785</v>
      </c>
      <c r="N13" s="13">
        <v>4182</v>
      </c>
      <c r="O13" s="24">
        <f>IF(N21=0,0,N13*100/N21)</f>
        <v>8.004440531332543</v>
      </c>
      <c r="P13" s="13">
        <v>1795</v>
      </c>
      <c r="Q13" s="24">
        <f>IF(P21=0,0,P13*100/P21)</f>
        <v>4.889409457398126</v>
      </c>
      <c r="R13" s="13">
        <v>2709</v>
      </c>
      <c r="S13" s="24">
        <f>IF(R21=0,0,R13*100/R21)</f>
        <v>7.032527712157005</v>
      </c>
    </row>
    <row r="14" spans="1:19" ht="27.75" customHeight="1">
      <c r="A14" s="8">
        <v>7</v>
      </c>
      <c r="B14" s="9" t="s">
        <v>19</v>
      </c>
      <c r="C14" s="13">
        <v>357</v>
      </c>
      <c r="D14" s="24">
        <f>IF(C21=0,0,(C14*100/C21))</f>
        <v>0.48809165732410925</v>
      </c>
      <c r="E14" s="13">
        <v>423</v>
      </c>
      <c r="F14" s="24">
        <f>IF(E21=0,0,(E14*100/E21))</f>
        <v>0.47141949648385695</v>
      </c>
      <c r="G14" s="29">
        <f t="shared" si="0"/>
        <v>780</v>
      </c>
      <c r="H14" s="13">
        <v>269</v>
      </c>
      <c r="I14" s="24">
        <f>IF(H21=0,0,(H14*100/H21))</f>
        <v>0.4835694254691882</v>
      </c>
      <c r="J14" s="13">
        <v>322</v>
      </c>
      <c r="K14" s="24">
        <f>IF(J21=0,0,J14*100/J21)</f>
        <v>0.5154969262295082</v>
      </c>
      <c r="L14" s="13">
        <v>230</v>
      </c>
      <c r="M14" s="24">
        <f>IF(L21=0,0,L14*100/L21)</f>
        <v>0.4776838563625413</v>
      </c>
      <c r="N14" s="13">
        <v>267</v>
      </c>
      <c r="O14" s="24">
        <f>IF(N21=0,0,N14*100/N21)</f>
        <v>0.5110439076675727</v>
      </c>
      <c r="P14" s="13">
        <v>180</v>
      </c>
      <c r="Q14" s="24">
        <f>IF(P21=0,0,P14*100/P21)</f>
        <v>0.4903028982349096</v>
      </c>
      <c r="R14" s="13">
        <v>171</v>
      </c>
      <c r="S14" s="24">
        <f>IF(R21=0,0,R14*100/R21)</f>
        <v>0.4439137094052595</v>
      </c>
    </row>
    <row r="15" spans="1:19" ht="39.75" customHeight="1">
      <c r="A15" s="10">
        <v>8</v>
      </c>
      <c r="B15" s="9" t="s">
        <v>20</v>
      </c>
      <c r="C15" s="13">
        <v>477</v>
      </c>
      <c r="D15" s="24">
        <f>IF(C21=0,0,(C15*100/C21))</f>
        <v>0.652156079954062</v>
      </c>
      <c r="E15" s="13">
        <v>34299</v>
      </c>
      <c r="F15" s="24">
        <f>IF(E21=0,0,(E15*100/E21))</f>
        <v>38.225100023403805</v>
      </c>
      <c r="G15" s="29">
        <f t="shared" si="0"/>
        <v>34776</v>
      </c>
      <c r="H15" s="13">
        <v>316</v>
      </c>
      <c r="I15" s="24">
        <f>IF(H21=0,0,(H15*100/H21))</f>
        <v>0.5680592507370389</v>
      </c>
      <c r="J15" s="13">
        <v>23963</v>
      </c>
      <c r="K15" s="24">
        <f>IF(J21=0,0,J15*100/J21)</f>
        <v>38.36289702868852</v>
      </c>
      <c r="L15" s="13">
        <v>250</v>
      </c>
      <c r="M15" s="24">
        <f>IF(L21=0,0,L15*100/L21)</f>
        <v>0.5192215830027622</v>
      </c>
      <c r="N15" s="13">
        <v>21463</v>
      </c>
      <c r="O15" s="24">
        <f>IF(N21=0,0,N15*100/N21)</f>
        <v>41.08065689239368</v>
      </c>
      <c r="P15" s="13">
        <v>211</v>
      </c>
      <c r="Q15" s="24">
        <f>IF(P21=0,0,P15*100/P21)</f>
        <v>0.5747439529309217</v>
      </c>
      <c r="R15" s="13">
        <v>17958</v>
      </c>
      <c r="S15" s="24">
        <f>IF(R21=0,0,R15*100/R21)</f>
        <v>46.618727447366375</v>
      </c>
    </row>
    <row r="16" spans="1:19" ht="30.75" customHeight="1">
      <c r="A16" s="8">
        <v>9</v>
      </c>
      <c r="B16" s="9" t="s">
        <v>21</v>
      </c>
      <c r="C16" s="13">
        <v>547</v>
      </c>
      <c r="D16" s="24">
        <f>IF(C21=0,0,(C16*100/C21))</f>
        <v>0.747860326488201</v>
      </c>
      <c r="E16" s="13">
        <v>8519</v>
      </c>
      <c r="F16" s="24">
        <f>IF(E21=0,0,(E16*100/E21))</f>
        <v>9.494143476468032</v>
      </c>
      <c r="G16" s="29">
        <f t="shared" si="0"/>
        <v>9066</v>
      </c>
      <c r="H16" s="13">
        <v>473</v>
      </c>
      <c r="I16" s="24">
        <f>IF(H21=0,0,(H16*100/H21))</f>
        <v>0.8502912202487956</v>
      </c>
      <c r="J16" s="13">
        <v>4640</v>
      </c>
      <c r="K16" s="24">
        <f>IF(J21=0,0,J16*100/J21)</f>
        <v>7.42827868852459</v>
      </c>
      <c r="L16" s="13">
        <v>419</v>
      </c>
      <c r="M16" s="24">
        <f>IF(L21=0,0,L16*100/L21)</f>
        <v>0.8702153731126295</v>
      </c>
      <c r="N16" s="13">
        <v>3585</v>
      </c>
      <c r="O16" s="24">
        <f>IF(N21=0,0,N16*100/N21)</f>
        <v>6.861769322053363</v>
      </c>
      <c r="P16" s="13">
        <v>306</v>
      </c>
      <c r="Q16" s="24">
        <f>IF(P21=0,0,P16*100/P21)</f>
        <v>0.8335149269993463</v>
      </c>
      <c r="R16" s="13">
        <v>2524</v>
      </c>
      <c r="S16" s="24">
        <f>IF(R21=0,0,R16*100/R21)</f>
        <v>6.552270190285818</v>
      </c>
    </row>
    <row r="17" spans="1:19" ht="57" customHeight="1">
      <c r="A17" s="10">
        <v>10</v>
      </c>
      <c r="B17" s="9" t="s">
        <v>22</v>
      </c>
      <c r="C17" s="14">
        <v>43661</v>
      </c>
      <c r="D17" s="24">
        <f>IF(C21=0,0,(C17*100/C21))</f>
        <v>59.693472970386374</v>
      </c>
      <c r="E17" s="15">
        <v>7228</v>
      </c>
      <c r="F17" s="24">
        <f>IF(E21=0,0,(E17*100/E21))</f>
        <v>8.05536671533172</v>
      </c>
      <c r="G17" s="29">
        <f t="shared" si="0"/>
        <v>50889</v>
      </c>
      <c r="H17" s="15">
        <v>33674</v>
      </c>
      <c r="I17" s="24">
        <f>IF(H21=0,0,(H17*100/H21))</f>
        <v>60.5342633206299</v>
      </c>
      <c r="J17" s="15">
        <v>6081</v>
      </c>
      <c r="K17" s="24">
        <f>IF(J21=0,0,J17*100/J21)</f>
        <v>9.735207479508198</v>
      </c>
      <c r="L17" s="15">
        <v>30352</v>
      </c>
      <c r="M17" s="24">
        <f>IF(L21=0,0,L17*100/L21)</f>
        <v>63.03765394919936</v>
      </c>
      <c r="N17" s="15">
        <v>5117</v>
      </c>
      <c r="O17" s="24">
        <f>IF(N21=0,0,N17*100/N21)</f>
        <v>9.794051219232095</v>
      </c>
      <c r="P17" s="15">
        <v>23657</v>
      </c>
      <c r="Q17" s="24">
        <f>IF(P21=0,0,P17*100/P21)</f>
        <v>64.4394203530181</v>
      </c>
      <c r="R17" s="15">
        <v>3957</v>
      </c>
      <c r="S17" s="24">
        <f>IF(R21=0,0,R17*100/R21)</f>
        <v>10.272318994833986</v>
      </c>
    </row>
    <row r="18" spans="1:19" ht="27">
      <c r="A18" s="8">
        <v>11</v>
      </c>
      <c r="B18" s="9" t="s">
        <v>23</v>
      </c>
      <c r="C18" s="15">
        <v>2184</v>
      </c>
      <c r="D18" s="24">
        <f>IF(C21=0,0,(C18*100/C21))</f>
        <v>2.985972491865139</v>
      </c>
      <c r="E18" s="15">
        <v>3894</v>
      </c>
      <c r="F18" s="24">
        <f>IF(E21=0,0,(E18*100/E21))</f>
        <v>4.33973408819891</v>
      </c>
      <c r="G18" s="29">
        <f t="shared" si="0"/>
        <v>6078</v>
      </c>
      <c r="H18" s="15">
        <v>1786</v>
      </c>
      <c r="I18" s="24">
        <f>IF(H21=0,0,(H18*100/H21))</f>
        <v>3.2106133601783275</v>
      </c>
      <c r="J18" s="15">
        <v>2875</v>
      </c>
      <c r="K18" s="24">
        <f>IF(J21=0,0,J18*100/J21)</f>
        <v>4.60265112704918</v>
      </c>
      <c r="L18" s="15">
        <v>1409</v>
      </c>
      <c r="M18" s="24">
        <f>IF(L21=0,0,L18*100/L21)</f>
        <v>2.926332841803568</v>
      </c>
      <c r="N18" s="15">
        <v>2090</v>
      </c>
      <c r="O18" s="24">
        <f>IF(N21=0,0,N18*100/N21)</f>
        <v>4.000306243540176</v>
      </c>
      <c r="P18" s="15">
        <v>1095</v>
      </c>
      <c r="Q18" s="24">
        <f>IF(P21=0,0,P18*100/P21)</f>
        <v>2.9826759642623664</v>
      </c>
      <c r="R18" s="15">
        <v>1283</v>
      </c>
      <c r="S18" s="24">
        <f>IF(R21=0,0,R18*100/R21)</f>
        <v>3.3306508138418005</v>
      </c>
    </row>
    <row r="19" spans="1:19" ht="27">
      <c r="A19" s="10">
        <v>12</v>
      </c>
      <c r="B19" s="9" t="s">
        <v>24</v>
      </c>
      <c r="C19" s="15">
        <v>638</v>
      </c>
      <c r="D19" s="24">
        <f>IF(C21=0,0,(C19*100/C21))</f>
        <v>0.8722758469825819</v>
      </c>
      <c r="E19" s="15">
        <v>12844</v>
      </c>
      <c r="F19" s="24">
        <f>IF(E21=0,0,(E19*100/E21))</f>
        <v>14.314212796308885</v>
      </c>
      <c r="G19" s="29">
        <f t="shared" si="0"/>
        <v>13482</v>
      </c>
      <c r="H19" s="15">
        <v>487</v>
      </c>
      <c r="I19" s="24">
        <f>IF(H21=0,0,(H19*100/H21))</f>
        <v>0.8754584022434745</v>
      </c>
      <c r="J19" s="15">
        <v>9497</v>
      </c>
      <c r="K19" s="24">
        <f>IF(J21=0,0,J19*100/J21)</f>
        <v>15.203957479508198</v>
      </c>
      <c r="L19" s="15">
        <v>355</v>
      </c>
      <c r="M19" s="24">
        <f>IF(L21=0,0,L19*100/L21)</f>
        <v>0.7372946478639224</v>
      </c>
      <c r="N19" s="15">
        <v>8041</v>
      </c>
      <c r="O19" s="24">
        <f>IF(N21=0,0,N19*100/N21)</f>
        <v>15.390651915936148</v>
      </c>
      <c r="P19" s="15">
        <v>250</v>
      </c>
      <c r="Q19" s="24">
        <f>IF(P21=0,0,P19*100/P21)</f>
        <v>0.6809762475484855</v>
      </c>
      <c r="R19" s="15">
        <v>5047</v>
      </c>
      <c r="S19" s="24">
        <f>IF(R21=0,0,R19*100/R21)</f>
        <v>13.101944393966928</v>
      </c>
    </row>
    <row r="20" spans="1:19" ht="22.5" customHeight="1">
      <c r="A20" s="8">
        <v>13</v>
      </c>
      <c r="B20" s="9" t="s">
        <v>25</v>
      </c>
      <c r="C20" s="15">
        <v>87</v>
      </c>
      <c r="D20" s="24">
        <f>IF(C21=0,0,(C20*100/C21))</f>
        <v>0.1189467064067157</v>
      </c>
      <c r="E20" s="15">
        <v>75</v>
      </c>
      <c r="F20" s="24">
        <f>IF(E21=0,0,(E20*100/E21))</f>
        <v>0.08358501710706684</v>
      </c>
      <c r="G20" s="29">
        <f t="shared" si="0"/>
        <v>162</v>
      </c>
      <c r="H20" s="15">
        <v>45</v>
      </c>
      <c r="I20" s="24">
        <f>IF(H21=0,0,(H20*100/H21))</f>
        <v>0.08089451355432516</v>
      </c>
      <c r="J20" s="15">
        <v>74</v>
      </c>
      <c r="K20" s="24">
        <f>IF(J21=0,0,J20*100/J21)</f>
        <v>0.11846823770491803</v>
      </c>
      <c r="L20" s="15"/>
      <c r="M20" s="24">
        <f>IF(L21=0,0,L20*100/L21)</f>
        <v>0</v>
      </c>
      <c r="N20" s="15"/>
      <c r="O20" s="24">
        <f>IF(N21=0,0,N20*100/N21)</f>
        <v>0</v>
      </c>
      <c r="P20" s="15"/>
      <c r="Q20" s="24">
        <f>IF(P21=0,0,P20*100/P21)</f>
        <v>0</v>
      </c>
      <c r="R20" s="15"/>
      <c r="S20" s="24">
        <f>IF(R21=0,0,R20*100/R21)</f>
        <v>0</v>
      </c>
    </row>
    <row r="21" spans="1:19" s="11" customFormat="1" ht="27.75" customHeight="1">
      <c r="A21" s="16">
        <v>14</v>
      </c>
      <c r="B21" s="17" t="s">
        <v>26</v>
      </c>
      <c r="C21" s="18">
        <f>SUM(C8:C20)</f>
        <v>73142</v>
      </c>
      <c r="D21" s="19" t="s">
        <v>27</v>
      </c>
      <c r="E21" s="20">
        <f>SUM(E8:E20)</f>
        <v>89729</v>
      </c>
      <c r="F21" s="19" t="s">
        <v>27</v>
      </c>
      <c r="G21" s="30">
        <f>SUM(C21+E21)</f>
        <v>162871</v>
      </c>
      <c r="H21" s="20">
        <f>SUM(H8:H20)</f>
        <v>55628</v>
      </c>
      <c r="I21" s="21" t="s">
        <v>28</v>
      </c>
      <c r="J21" s="20">
        <f>SUM(J8:J20)</f>
        <v>62464</v>
      </c>
      <c r="K21" s="21" t="s">
        <v>28</v>
      </c>
      <c r="L21" s="20">
        <f>SUM(L8:L20)</f>
        <v>48149</v>
      </c>
      <c r="M21" s="19" t="s">
        <v>28</v>
      </c>
      <c r="N21" s="20">
        <f>SUM(N8:N20)</f>
        <v>52246</v>
      </c>
      <c r="O21" s="19" t="s">
        <v>28</v>
      </c>
      <c r="P21" s="20">
        <f>SUM(P8:P20)</f>
        <v>36712</v>
      </c>
      <c r="Q21" s="19" t="s">
        <v>28</v>
      </c>
      <c r="R21" s="20">
        <f>SUM(R8:R20)</f>
        <v>38521</v>
      </c>
      <c r="S21" s="19" t="s">
        <v>28</v>
      </c>
    </row>
  </sheetData>
  <sheetProtection/>
  <mergeCells count="8">
    <mergeCell ref="A3:S3"/>
    <mergeCell ref="A2:S2"/>
    <mergeCell ref="A5:A6"/>
    <mergeCell ref="B5:B6"/>
    <mergeCell ref="C5:G5"/>
    <mergeCell ref="H5:K5"/>
    <mergeCell ref="L5:O5"/>
    <mergeCell ref="P5:S5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2017-03-02T15:57:13Z</cp:lastPrinted>
  <dcterms:created xsi:type="dcterms:W3CDTF">2011-07-25T06:51:40Z</dcterms:created>
  <dcterms:modified xsi:type="dcterms:W3CDTF">2017-03-29T09:51:14Z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3.1_2016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2209495</vt:i4>
  </property>
  <property fmtid="{D5CDD505-2E9C-101B-9397-08002B2CF9AE}" pid="7" name="Тип звіту">
    <vt:lpwstr>3.1. Розгляд адміністративних справ місцевими загальними та окружними адміністративними судами (за категоріями справ)</vt:lpwstr>
  </property>
  <property fmtid="{D5CDD505-2E9C-101B-9397-08002B2CF9AE}" pid="8" name="К.Cума">
    <vt:lpwstr>A87CD13E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07690E8E</vt:lpwstr>
  </property>
  <property fmtid="{D5CDD505-2E9C-101B-9397-08002B2CF9AE}" pid="16" name="Версія БД">
    <vt:lpwstr>3.18.3.1700</vt:lpwstr>
  </property>
</Properties>
</file>