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400" activeTab="0"/>
  </bookViews>
  <sheets>
    <sheet name="5_1" sheetId="1" r:id="rId1"/>
    <sheet name="Z5_1" sheetId="2" state="hidden" r:id="rId2"/>
  </sheets>
  <externalReferences>
    <externalReference r:id="rId5"/>
  </externalReferences>
  <definedNames>
    <definedName name="Z5_1">'Z5_1'!$A$1:$S$2</definedName>
    <definedName name="_xlnm.Print_Area" localSheetId="0">'5_1'!$A$1:$G$39</definedName>
  </definedNames>
  <calcPr fullCalcOnLoad="1"/>
</workbook>
</file>

<file path=xl/sharedStrings.xml><?xml version="1.0" encoding="utf-8"?>
<sst xmlns="http://schemas.openxmlformats.org/spreadsheetml/2006/main" count="49" uniqueCount="49">
  <si>
    <t>Таблиця 5.1</t>
  </si>
  <si>
    <t>Розгляд місцевими судами справ</t>
  </si>
  <si>
    <t>про адміністративні  правопорушення</t>
  </si>
  <si>
    <t>№ з/п</t>
  </si>
  <si>
    <t>Найменування показника</t>
  </si>
  <si>
    <t>Динаміка</t>
  </si>
  <si>
    <t>абс.</t>
  </si>
  <si>
    <t xml:space="preserve"> %</t>
  </si>
  <si>
    <t>А</t>
  </si>
  <si>
    <t>Б</t>
  </si>
  <si>
    <t>Надійшло справ за звітний період</t>
  </si>
  <si>
    <t>Перебувало на розгляді справ</t>
  </si>
  <si>
    <t>Повернуто справ</t>
  </si>
  <si>
    <t>Розглянуто справ з винесенням постанов</t>
  </si>
  <si>
    <t>Залишок нерозглянутих справ на кінець звітного періоду</t>
  </si>
  <si>
    <t>Кількість осіб, щодо яких розглянуто справи, усього</t>
  </si>
  <si>
    <t>у тому числі про застосування заходів впливу, передбачених статтею 24-1 КУпАП</t>
  </si>
  <si>
    <t>Закрито справи, усього</t>
  </si>
  <si>
    <t>з них у зв'язку із звільненням від адміністративної відповідальності при малозначності правопорушення</t>
  </si>
  <si>
    <t>у зв'язку із відсутністю події і складу адміністративного правопорушення</t>
  </si>
  <si>
    <t>у зв'язку із закінченням строків накладення адміністративного стягнення</t>
  </si>
  <si>
    <t>Кількість осіб, на яких накладено адміністративне стягнення</t>
  </si>
  <si>
    <t>Види адміністративних стягнень, накладені на осіб</t>
  </si>
  <si>
    <t>попередження</t>
  </si>
  <si>
    <t>штраф</t>
  </si>
  <si>
    <t xml:space="preserve">позбавлення спеціального права </t>
  </si>
  <si>
    <t>громадські роботи</t>
  </si>
  <si>
    <t>адміністративний арешт</t>
  </si>
  <si>
    <t>Сума накладеного судом  штрафу (грн.)</t>
  </si>
  <si>
    <t>Сума штрафу, сплаченого добровільно (грн.)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</si>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</sst>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32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1" fontId="2" fillId="0" borderId="10" xfId="0" applyNumberFormat="1" applyFont="1" applyBorder="1" applyAlignment="1" applyProtection="1">
      <alignment horizontal="right" vertical="center" wrapText="1"/>
      <protection locked="0"/>
    </xf>
    <xf numFmtId="1" fontId="2" fillId="32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2" fillId="33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5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_1"/>
      <sheetName val="Z5_1"/>
    </sheetNames>
    <sheetDataSet>
      <sheetData sheetId="0">
        <row r="9">
          <cell r="E9">
            <v>988355</v>
          </cell>
        </row>
        <row r="10">
          <cell r="E10">
            <v>1005257</v>
          </cell>
        </row>
        <row r="11">
          <cell r="E11">
            <v>76081</v>
          </cell>
        </row>
        <row r="12">
          <cell r="E12">
            <v>911707</v>
          </cell>
        </row>
        <row r="13">
          <cell r="E13">
            <v>17466</v>
          </cell>
        </row>
        <row r="14">
          <cell r="E14">
            <v>913003</v>
          </cell>
        </row>
        <row r="15">
          <cell r="E15">
            <v>23087</v>
          </cell>
        </row>
        <row r="16">
          <cell r="E16">
            <v>124644</v>
          </cell>
        </row>
        <row r="17">
          <cell r="E17">
            <v>37447</v>
          </cell>
        </row>
        <row r="18">
          <cell r="E18">
            <v>33173</v>
          </cell>
        </row>
        <row r="19">
          <cell r="E19">
            <v>50717</v>
          </cell>
        </row>
        <row r="20">
          <cell r="E20">
            <v>765255</v>
          </cell>
        </row>
        <row r="22">
          <cell r="E22">
            <v>28410</v>
          </cell>
        </row>
        <row r="23">
          <cell r="E23">
            <v>581805</v>
          </cell>
        </row>
        <row r="24">
          <cell r="E24">
            <v>39283</v>
          </cell>
        </row>
        <row r="25">
          <cell r="E25">
            <v>87942</v>
          </cell>
        </row>
        <row r="26">
          <cell r="E26">
            <v>20204</v>
          </cell>
        </row>
        <row r="27">
          <cell r="E27">
            <v>463797159.5</v>
          </cell>
        </row>
        <row r="28">
          <cell r="E28">
            <v>143714284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4.625" style="1" customWidth="1"/>
    <col min="3" max="3" width="41.375" style="1" customWidth="1"/>
    <col min="4" max="4" width="13.25390625" style="1" customWidth="1"/>
    <col min="5" max="5" width="13.125" style="1" customWidth="1"/>
    <col min="6" max="7" width="12.00390625" style="1" customWidth="1"/>
    <col min="8" max="8" width="13.25390625" style="1" customWidth="1"/>
    <col min="9" max="16384" width="9.125" style="1" customWidth="1"/>
  </cols>
  <sheetData>
    <row r="1" ht="12.75">
      <c r="G1" s="1" t="s">
        <v>0</v>
      </c>
    </row>
    <row r="2" spans="1:8" ht="15.75">
      <c r="A2" s="20" t="s">
        <v>1</v>
      </c>
      <c r="B2" s="20"/>
      <c r="C2" s="20"/>
      <c r="D2" s="20"/>
      <c r="E2" s="20"/>
      <c r="F2" s="20"/>
      <c r="G2" s="20"/>
      <c r="H2" s="15"/>
    </row>
    <row r="3" spans="1:8" ht="15.75">
      <c r="A3" s="20" t="s">
        <v>2</v>
      </c>
      <c r="B3" s="20"/>
      <c r="C3" s="20"/>
      <c r="D3" s="20"/>
      <c r="E3" s="20"/>
      <c r="F3" s="20"/>
      <c r="G3" s="20"/>
      <c r="H3" s="15"/>
    </row>
    <row r="4" spans="1:8" ht="4.5" customHeight="1">
      <c r="A4" s="15"/>
      <c r="B4" s="15"/>
      <c r="C4" s="15"/>
      <c r="D4" s="15"/>
      <c r="E4" s="15"/>
      <c r="F4" s="15"/>
      <c r="G4" s="15"/>
      <c r="H4" s="15"/>
    </row>
    <row r="5" spans="1:8" ht="7.5" customHeight="1">
      <c r="A5" s="15"/>
      <c r="B5" s="15"/>
      <c r="C5" s="15"/>
      <c r="D5" s="15"/>
      <c r="E5" s="15"/>
      <c r="F5" s="15"/>
      <c r="G5" s="15"/>
      <c r="H5" s="15"/>
    </row>
    <row r="6" spans="2:8" ht="18.75" customHeight="1">
      <c r="B6" s="18" t="s">
        <v>3</v>
      </c>
      <c r="C6" s="16" t="s">
        <v>4</v>
      </c>
      <c r="D6" s="19">
        <v>2013</v>
      </c>
      <c r="E6" s="19">
        <v>2014</v>
      </c>
      <c r="F6" s="16" t="s">
        <v>5</v>
      </c>
      <c r="G6" s="16"/>
      <c r="H6" s="3"/>
    </row>
    <row r="7" spans="2:8" ht="15.75">
      <c r="B7" s="18"/>
      <c r="C7" s="16"/>
      <c r="D7" s="19"/>
      <c r="E7" s="19"/>
      <c r="F7" s="2" t="s">
        <v>6</v>
      </c>
      <c r="G7" s="2" t="s">
        <v>7</v>
      </c>
      <c r="H7" s="4"/>
    </row>
    <row r="8" spans="2:16" ht="15.75">
      <c r="B8" s="5" t="s">
        <v>8</v>
      </c>
      <c r="C8" s="5" t="s">
        <v>9</v>
      </c>
      <c r="D8" s="5">
        <v>1</v>
      </c>
      <c r="E8" s="5">
        <v>2</v>
      </c>
      <c r="F8" s="5">
        <v>3</v>
      </c>
      <c r="G8" s="5">
        <v>4</v>
      </c>
      <c r="H8" s="6"/>
      <c r="I8" s="7"/>
      <c r="J8" s="7"/>
      <c r="K8" s="7"/>
      <c r="L8" s="7"/>
      <c r="M8" s="7"/>
      <c r="N8" s="7"/>
      <c r="O8" s="7"/>
      <c r="P8" s="7"/>
    </row>
    <row r="9" spans="2:16" ht="22.5" customHeight="1">
      <c r="B9" s="2">
        <v>1</v>
      </c>
      <c r="C9" s="8" t="s">
        <v>10</v>
      </c>
      <c r="D9" s="9">
        <f>'[1]5_1'!E9</f>
        <v>988355</v>
      </c>
      <c r="E9" s="9">
        <f>'Z5_1'!A2</f>
        <v>733054</v>
      </c>
      <c r="F9" s="10">
        <f aca="true" t="shared" si="0" ref="F9:F20">SUM(E9-D9)</f>
        <v>-255301</v>
      </c>
      <c r="G9" s="21">
        <f>E9/D9*100-100</f>
        <v>-25.830900840285125</v>
      </c>
      <c r="H9" s="11">
        <f>SUM(F9*100/D9)</f>
        <v>-25.83090084028512</v>
      </c>
      <c r="I9" s="7"/>
      <c r="J9" s="7"/>
      <c r="K9" s="7"/>
      <c r="L9" s="7"/>
      <c r="M9" s="7"/>
      <c r="N9" s="7"/>
      <c r="O9" s="7"/>
      <c r="P9" s="7"/>
    </row>
    <row r="10" spans="2:16" ht="18" customHeight="1">
      <c r="B10" s="2">
        <v>2</v>
      </c>
      <c r="C10" s="8" t="s">
        <v>11</v>
      </c>
      <c r="D10" s="9">
        <f>'[1]5_1'!E10</f>
        <v>1005257</v>
      </c>
      <c r="E10" s="9">
        <f>'Z5_1'!B2</f>
        <v>748714</v>
      </c>
      <c r="F10" s="10">
        <f t="shared" si="0"/>
        <v>-256543</v>
      </c>
      <c r="G10" s="21">
        <f aca="true" t="shared" si="1" ref="G10:G20">E10/D10*100-100</f>
        <v>-25.520140620756678</v>
      </c>
      <c r="H10" s="11">
        <f aca="true" t="shared" si="2" ref="H10:H28">SUM(F10*100/D10)</f>
        <v>-25.52014062075668</v>
      </c>
      <c r="I10" s="7"/>
      <c r="J10" s="7"/>
      <c r="K10" s="7"/>
      <c r="L10" s="7"/>
      <c r="M10" s="7"/>
      <c r="N10" s="7"/>
      <c r="O10" s="7"/>
      <c r="P10" s="7"/>
    </row>
    <row r="11" spans="2:16" ht="20.25" customHeight="1">
      <c r="B11" s="2">
        <v>3</v>
      </c>
      <c r="C11" s="8" t="s">
        <v>12</v>
      </c>
      <c r="D11" s="9">
        <f>'[1]5_1'!E11</f>
        <v>76081</v>
      </c>
      <c r="E11" s="9">
        <f>'Z5_1'!C2</f>
        <v>60472</v>
      </c>
      <c r="F11" s="10">
        <f t="shared" si="0"/>
        <v>-15609</v>
      </c>
      <c r="G11" s="21">
        <f t="shared" si="1"/>
        <v>-20.516291846847437</v>
      </c>
      <c r="H11" s="11">
        <f t="shared" si="2"/>
        <v>-20.516291846847437</v>
      </c>
      <c r="I11" s="7"/>
      <c r="J11" s="7"/>
      <c r="K11" s="7"/>
      <c r="L11" s="7"/>
      <c r="M11" s="7"/>
      <c r="N11" s="7"/>
      <c r="O11" s="7"/>
      <c r="P11" s="7"/>
    </row>
    <row r="12" spans="2:16" ht="21" customHeight="1">
      <c r="B12" s="2">
        <v>4</v>
      </c>
      <c r="C12" s="8" t="s">
        <v>13</v>
      </c>
      <c r="D12" s="9">
        <f>'[1]5_1'!E12</f>
        <v>911707</v>
      </c>
      <c r="E12" s="9">
        <f>'Z5_1'!D2</f>
        <v>673572</v>
      </c>
      <c r="F12" s="10">
        <f t="shared" si="0"/>
        <v>-238135</v>
      </c>
      <c r="G12" s="21">
        <f t="shared" si="1"/>
        <v>-26.119685381378005</v>
      </c>
      <c r="H12" s="11">
        <f t="shared" si="2"/>
        <v>-26.11968538137801</v>
      </c>
      <c r="I12" s="7"/>
      <c r="J12" s="7"/>
      <c r="K12" s="7"/>
      <c r="L12" s="7"/>
      <c r="M12" s="7"/>
      <c r="N12" s="7"/>
      <c r="O12" s="7"/>
      <c r="P12" s="7"/>
    </row>
    <row r="13" spans="2:16" ht="27" customHeight="1">
      <c r="B13" s="2">
        <v>5</v>
      </c>
      <c r="C13" s="8" t="s">
        <v>14</v>
      </c>
      <c r="D13" s="9">
        <f>'[1]5_1'!E13</f>
        <v>17466</v>
      </c>
      <c r="E13" s="9">
        <f>'Z5_1'!E2</f>
        <v>14670</v>
      </c>
      <c r="F13" s="10">
        <f t="shared" si="0"/>
        <v>-2796</v>
      </c>
      <c r="G13" s="21">
        <f t="shared" si="1"/>
        <v>-16.008244589488157</v>
      </c>
      <c r="H13" s="11">
        <f t="shared" si="2"/>
        <v>-16.008244589488147</v>
      </c>
      <c r="I13" s="7"/>
      <c r="J13" s="7"/>
      <c r="K13" s="7"/>
      <c r="L13" s="7"/>
      <c r="M13" s="7"/>
      <c r="N13" s="7"/>
      <c r="O13" s="7"/>
      <c r="P13" s="7"/>
    </row>
    <row r="14" spans="2:16" ht="30" customHeight="1">
      <c r="B14" s="16">
        <v>6</v>
      </c>
      <c r="C14" s="8" t="s">
        <v>15</v>
      </c>
      <c r="D14" s="9">
        <f>'[1]5_1'!E14</f>
        <v>913003</v>
      </c>
      <c r="E14" s="9">
        <f>'Z5_1'!F2</f>
        <v>674564</v>
      </c>
      <c r="F14" s="10">
        <f t="shared" si="0"/>
        <v>-238439</v>
      </c>
      <c r="G14" s="21">
        <f t="shared" si="1"/>
        <v>-26.115905424188085</v>
      </c>
      <c r="H14" s="11">
        <f t="shared" si="2"/>
        <v>-26.115905424188092</v>
      </c>
      <c r="I14" s="7"/>
      <c r="J14" s="7"/>
      <c r="K14" s="7"/>
      <c r="L14" s="7"/>
      <c r="M14" s="7"/>
      <c r="N14" s="7"/>
      <c r="O14" s="7"/>
      <c r="P14" s="7"/>
    </row>
    <row r="15" spans="2:16" ht="28.5" customHeight="1">
      <c r="B15" s="16"/>
      <c r="C15" s="12" t="s">
        <v>16</v>
      </c>
      <c r="D15" s="9">
        <f>'[1]5_1'!E15</f>
        <v>23087</v>
      </c>
      <c r="E15" s="9">
        <f>'Z5_1'!G2</f>
        <v>20487</v>
      </c>
      <c r="F15" s="10">
        <f t="shared" si="0"/>
        <v>-2600</v>
      </c>
      <c r="G15" s="21">
        <f t="shared" si="1"/>
        <v>-11.261749036254159</v>
      </c>
      <c r="H15" s="11"/>
      <c r="I15" s="7"/>
      <c r="J15" s="7"/>
      <c r="K15" s="7"/>
      <c r="L15" s="7"/>
      <c r="M15" s="7"/>
      <c r="N15" s="7"/>
      <c r="O15" s="7"/>
      <c r="P15" s="7"/>
    </row>
    <row r="16" spans="2:16" ht="18.75" customHeight="1">
      <c r="B16" s="16">
        <v>7</v>
      </c>
      <c r="C16" s="8" t="s">
        <v>17</v>
      </c>
      <c r="D16" s="9">
        <f>'[1]5_1'!E16</f>
        <v>124644</v>
      </c>
      <c r="E16" s="9">
        <f>'Z5_1'!H2</f>
        <v>106959</v>
      </c>
      <c r="F16" s="10">
        <f t="shared" si="0"/>
        <v>-17685</v>
      </c>
      <c r="G16" s="21">
        <f t="shared" si="1"/>
        <v>-14.188408587657648</v>
      </c>
      <c r="H16" s="11">
        <f t="shared" si="2"/>
        <v>-14.18840858765765</v>
      </c>
      <c r="I16" s="7"/>
      <c r="J16" s="7"/>
      <c r="K16" s="7"/>
      <c r="L16" s="7"/>
      <c r="M16" s="7"/>
      <c r="N16" s="7"/>
      <c r="O16" s="7"/>
      <c r="P16" s="7"/>
    </row>
    <row r="17" spans="2:16" ht="36" customHeight="1">
      <c r="B17" s="16"/>
      <c r="C17" s="12" t="s">
        <v>18</v>
      </c>
      <c r="D17" s="9">
        <f>'[1]5_1'!E17</f>
        <v>37447</v>
      </c>
      <c r="E17" s="9">
        <f>'Z5_1'!I2</f>
        <v>31256</v>
      </c>
      <c r="F17" s="10">
        <f t="shared" si="0"/>
        <v>-6191</v>
      </c>
      <c r="G17" s="21">
        <f t="shared" si="1"/>
        <v>-16.53269954869549</v>
      </c>
      <c r="H17" s="11"/>
      <c r="I17" s="7"/>
      <c r="J17" s="7"/>
      <c r="K17" s="7"/>
      <c r="L17" s="7"/>
      <c r="M17" s="7"/>
      <c r="N17" s="7"/>
      <c r="O17" s="7"/>
      <c r="P17" s="7"/>
    </row>
    <row r="18" spans="2:16" ht="25.5" customHeight="1">
      <c r="B18" s="16"/>
      <c r="C18" s="12" t="s">
        <v>19</v>
      </c>
      <c r="D18" s="9">
        <f>'[1]5_1'!E18</f>
        <v>33173</v>
      </c>
      <c r="E18" s="9">
        <f>'Z5_1'!J2</f>
        <v>28394</v>
      </c>
      <c r="F18" s="10">
        <f t="shared" si="0"/>
        <v>-4779</v>
      </c>
      <c r="G18" s="21">
        <f t="shared" si="1"/>
        <v>-14.406294275464987</v>
      </c>
      <c r="H18" s="11"/>
      <c r="I18" s="7"/>
      <c r="J18" s="7"/>
      <c r="K18" s="7"/>
      <c r="L18" s="7"/>
      <c r="M18" s="7"/>
      <c r="N18" s="7"/>
      <c r="O18" s="7"/>
      <c r="P18" s="7"/>
    </row>
    <row r="19" spans="2:16" ht="28.5" customHeight="1">
      <c r="B19" s="16"/>
      <c r="C19" s="12" t="s">
        <v>20</v>
      </c>
      <c r="D19" s="9">
        <f>'[1]5_1'!E19</f>
        <v>50717</v>
      </c>
      <c r="E19" s="9">
        <f>'Z5_1'!K2</f>
        <v>43738</v>
      </c>
      <c r="F19" s="10">
        <f t="shared" si="0"/>
        <v>-6979</v>
      </c>
      <c r="G19" s="21">
        <f t="shared" si="1"/>
        <v>-13.760671964035737</v>
      </c>
      <c r="H19" s="11">
        <f t="shared" si="2"/>
        <v>-13.760671964035728</v>
      </c>
      <c r="I19" s="7"/>
      <c r="J19" s="7"/>
      <c r="K19" s="7"/>
      <c r="L19" s="7"/>
      <c r="M19" s="7"/>
      <c r="N19" s="7"/>
      <c r="O19" s="7"/>
      <c r="P19" s="7"/>
    </row>
    <row r="20" spans="2:16" ht="29.25" customHeight="1">
      <c r="B20" s="2">
        <v>8</v>
      </c>
      <c r="C20" s="8" t="s">
        <v>21</v>
      </c>
      <c r="D20" s="9">
        <f>'[1]5_1'!E20</f>
        <v>765255</v>
      </c>
      <c r="E20" s="9">
        <f>'Z5_1'!L2</f>
        <v>547102</v>
      </c>
      <c r="F20" s="10">
        <f t="shared" si="0"/>
        <v>-218153</v>
      </c>
      <c r="G20" s="21">
        <f t="shared" si="1"/>
        <v>-28.5072296162717</v>
      </c>
      <c r="H20" s="11">
        <f t="shared" si="2"/>
        <v>-28.5072296162717</v>
      </c>
      <c r="I20" s="7"/>
      <c r="J20" s="7"/>
      <c r="K20" s="7"/>
      <c r="L20" s="7"/>
      <c r="M20" s="7"/>
      <c r="N20" s="7"/>
      <c r="O20" s="7"/>
      <c r="P20" s="7"/>
    </row>
    <row r="21" spans="2:16" ht="18.75" customHeight="1">
      <c r="B21" s="17" t="s">
        <v>22</v>
      </c>
      <c r="C21" s="17"/>
      <c r="D21" s="17"/>
      <c r="E21" s="17"/>
      <c r="F21" s="17"/>
      <c r="G21" s="17"/>
      <c r="H21" s="11" t="e">
        <f t="shared" si="2"/>
        <v>#DIV/0!</v>
      </c>
      <c r="I21" s="7"/>
      <c r="J21" s="7"/>
      <c r="K21" s="7"/>
      <c r="L21" s="7"/>
      <c r="M21" s="7"/>
      <c r="N21" s="7"/>
      <c r="O21" s="7"/>
      <c r="P21" s="7"/>
    </row>
    <row r="22" spans="2:16" ht="20.25" customHeight="1">
      <c r="B22" s="16">
        <v>9</v>
      </c>
      <c r="C22" s="8" t="s">
        <v>23</v>
      </c>
      <c r="D22" s="9">
        <f>'[1]5_1'!E22</f>
        <v>28410</v>
      </c>
      <c r="E22" s="9">
        <f>'Z5_1'!M2</f>
        <v>19642</v>
      </c>
      <c r="F22" s="10">
        <f aca="true" t="shared" si="3" ref="F22:F28">SUM(E22-D22)</f>
        <v>-8768</v>
      </c>
      <c r="G22" s="21">
        <f aca="true" t="shared" si="4" ref="G22:G28">IF(D22=0,IF(E22=0,0,100),H22)</f>
        <v>-30.862372404083068</v>
      </c>
      <c r="H22" s="11">
        <f t="shared" si="2"/>
        <v>-30.862372404083068</v>
      </c>
      <c r="I22" s="7"/>
      <c r="J22" s="7"/>
      <c r="K22" s="7"/>
      <c r="L22" s="7"/>
      <c r="M22" s="7"/>
      <c r="N22" s="7"/>
      <c r="O22" s="7"/>
      <c r="P22" s="7"/>
    </row>
    <row r="23" spans="2:16" ht="20.25" customHeight="1">
      <c r="B23" s="16"/>
      <c r="C23" s="8" t="s">
        <v>24</v>
      </c>
      <c r="D23" s="9">
        <f>'[1]5_1'!E23</f>
        <v>581805</v>
      </c>
      <c r="E23" s="9">
        <f>'Z5_1'!N2</f>
        <v>449789</v>
      </c>
      <c r="F23" s="10">
        <f t="shared" si="3"/>
        <v>-132016</v>
      </c>
      <c r="G23" s="21">
        <f t="shared" si="4"/>
        <v>-22.69076408762386</v>
      </c>
      <c r="H23" s="11">
        <f t="shared" si="2"/>
        <v>-22.69076408762386</v>
      </c>
      <c r="I23" s="7"/>
      <c r="J23" s="7"/>
      <c r="K23" s="7"/>
      <c r="L23" s="7"/>
      <c r="M23" s="7"/>
      <c r="N23" s="7"/>
      <c r="O23" s="7"/>
      <c r="P23" s="7"/>
    </row>
    <row r="24" spans="2:16" ht="20.25" customHeight="1">
      <c r="B24" s="16"/>
      <c r="C24" s="8" t="s">
        <v>25</v>
      </c>
      <c r="D24" s="9">
        <f>'[1]5_1'!E24</f>
        <v>39283</v>
      </c>
      <c r="E24" s="9">
        <f>'Z5_1'!O2</f>
        <v>35474</v>
      </c>
      <c r="F24" s="10">
        <f t="shared" si="3"/>
        <v>-3809</v>
      </c>
      <c r="G24" s="21">
        <f t="shared" si="4"/>
        <v>-9.696306290252782</v>
      </c>
      <c r="H24" s="11">
        <f t="shared" si="2"/>
        <v>-9.696306290252782</v>
      </c>
      <c r="I24" s="7"/>
      <c r="J24" s="7"/>
      <c r="K24" s="7"/>
      <c r="L24" s="7"/>
      <c r="M24" s="7"/>
      <c r="N24" s="7"/>
      <c r="O24" s="7"/>
      <c r="P24" s="7"/>
    </row>
    <row r="25" spans="2:16" ht="20.25" customHeight="1">
      <c r="B25" s="16"/>
      <c r="C25" s="8" t="s">
        <v>26</v>
      </c>
      <c r="D25" s="9">
        <f>'[1]5_1'!E25</f>
        <v>87942</v>
      </c>
      <c r="E25" s="9">
        <f>'Z5_1'!P2</f>
        <v>10626</v>
      </c>
      <c r="F25" s="10">
        <f t="shared" si="3"/>
        <v>-77316</v>
      </c>
      <c r="G25" s="21">
        <f t="shared" si="4"/>
        <v>-87.91703622842329</v>
      </c>
      <c r="H25" s="11">
        <f t="shared" si="2"/>
        <v>-87.91703622842329</v>
      </c>
      <c r="I25" s="7"/>
      <c r="J25" s="7"/>
      <c r="K25" s="7"/>
      <c r="L25" s="7"/>
      <c r="M25" s="7"/>
      <c r="N25" s="7"/>
      <c r="O25" s="7"/>
      <c r="P25" s="7"/>
    </row>
    <row r="26" spans="2:16" ht="20.25" customHeight="1">
      <c r="B26" s="16"/>
      <c r="C26" s="8" t="s">
        <v>27</v>
      </c>
      <c r="D26" s="9">
        <f>'[1]5_1'!E26</f>
        <v>20204</v>
      </c>
      <c r="E26" s="9">
        <f>'Z5_1'!Q2</f>
        <v>28455</v>
      </c>
      <c r="F26" s="10">
        <f t="shared" si="3"/>
        <v>8251</v>
      </c>
      <c r="G26" s="21">
        <f t="shared" si="4"/>
        <v>40.83844783211245</v>
      </c>
      <c r="H26" s="11">
        <f t="shared" si="2"/>
        <v>40.83844783211245</v>
      </c>
      <c r="I26" s="7"/>
      <c r="J26" s="7"/>
      <c r="K26" s="7"/>
      <c r="L26" s="7"/>
      <c r="M26" s="7"/>
      <c r="N26" s="7"/>
      <c r="O26" s="7"/>
      <c r="P26" s="7"/>
    </row>
    <row r="27" spans="2:16" ht="20.25" customHeight="1">
      <c r="B27" s="16">
        <v>10</v>
      </c>
      <c r="C27" s="8" t="s">
        <v>28</v>
      </c>
      <c r="D27" s="9">
        <f>'[1]5_1'!E27</f>
        <v>463797159.5</v>
      </c>
      <c r="E27" s="9">
        <f>'Z5_1'!R2</f>
        <v>523914489.33</v>
      </c>
      <c r="F27" s="10">
        <f t="shared" si="3"/>
        <v>60117329.82999998</v>
      </c>
      <c r="G27" s="21">
        <f t="shared" si="4"/>
        <v>12.961987497898848</v>
      </c>
      <c r="H27" s="11">
        <f t="shared" si="2"/>
        <v>12.961987497898848</v>
      </c>
      <c r="I27" s="7"/>
      <c r="J27" s="7"/>
      <c r="K27" s="7"/>
      <c r="L27" s="7"/>
      <c r="M27" s="7"/>
      <c r="N27" s="7"/>
      <c r="O27" s="7"/>
      <c r="P27" s="7"/>
    </row>
    <row r="28" spans="2:16" ht="20.25" customHeight="1">
      <c r="B28" s="16"/>
      <c r="C28" s="8" t="s">
        <v>29</v>
      </c>
      <c r="D28" s="9">
        <f>'[1]5_1'!E28</f>
        <v>143714284</v>
      </c>
      <c r="E28" s="9">
        <f>'Z5_1'!S2</f>
        <v>182479485</v>
      </c>
      <c r="F28" s="10">
        <f t="shared" si="3"/>
        <v>38765201</v>
      </c>
      <c r="G28" s="21">
        <f t="shared" si="4"/>
        <v>26.9737982342799</v>
      </c>
      <c r="H28" s="11">
        <f t="shared" si="2"/>
        <v>26.9737982342799</v>
      </c>
      <c r="I28" s="7"/>
      <c r="J28" s="7"/>
      <c r="K28" s="7"/>
      <c r="L28" s="7"/>
      <c r="M28" s="7"/>
      <c r="N28" s="7"/>
      <c r="O28" s="7"/>
      <c r="P28" s="7"/>
    </row>
    <row r="29" ht="12.75">
      <c r="H29" s="13"/>
    </row>
    <row r="30" ht="12.75">
      <c r="H30" s="13"/>
    </row>
    <row r="31" ht="12.75">
      <c r="H31" s="13"/>
    </row>
    <row r="32" ht="12.75">
      <c r="H32" s="13"/>
    </row>
    <row r="33" ht="12.75">
      <c r="H33" s="13"/>
    </row>
    <row r="34" ht="12.75">
      <c r="H34" s="13"/>
    </row>
    <row r="35" ht="12.75">
      <c r="H35" s="13"/>
    </row>
    <row r="36" ht="12.75">
      <c r="H36" s="13"/>
    </row>
  </sheetData>
  <sheetProtection/>
  <mergeCells count="12">
    <mergeCell ref="A2:G2"/>
    <mergeCell ref="A3:G3"/>
    <mergeCell ref="B22:B26"/>
    <mergeCell ref="B27:B28"/>
    <mergeCell ref="F6:G6"/>
    <mergeCell ref="B14:B15"/>
    <mergeCell ref="B16:B19"/>
    <mergeCell ref="B21:G21"/>
    <mergeCell ref="B6:B7"/>
    <mergeCell ref="C6:C7"/>
    <mergeCell ref="D6:D7"/>
    <mergeCell ref="E6:E7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9" ht="12.75">
      <c r="A1" s="14" t="s">
        <v>30</v>
      </c>
      <c r="B1" s="14" t="s">
        <v>31</v>
      </c>
      <c r="C1" s="14" t="s">
        <v>32</v>
      </c>
      <c r="D1" s="14" t="s">
        <v>33</v>
      </c>
      <c r="E1" s="14" t="s">
        <v>34</v>
      </c>
      <c r="F1" s="14" t="s">
        <v>35</v>
      </c>
      <c r="G1" s="14" t="s">
        <v>36</v>
      </c>
      <c r="H1" s="14" t="s">
        <v>37</v>
      </c>
      <c r="I1" s="14" t="s">
        <v>38</v>
      </c>
      <c r="J1" s="14" t="s">
        <v>39</v>
      </c>
      <c r="K1" s="14" t="s">
        <v>40</v>
      </c>
      <c r="L1" s="14" t="s">
        <v>41</v>
      </c>
      <c r="M1" s="14" t="s">
        <v>42</v>
      </c>
      <c r="N1" s="14" t="s">
        <v>43</v>
      </c>
      <c r="O1" s="14" t="s">
        <v>44</v>
      </c>
      <c r="P1" s="14" t="s">
        <v>45</v>
      </c>
      <c r="Q1" s="14" t="s">
        <v>46</v>
      </c>
      <c r="R1" s="14" t="s">
        <v>47</v>
      </c>
      <c r="S1" s="14" t="s">
        <v>48</v>
      </c>
    </row>
    <row r="2" spans="1:19" ht="12.75">
      <c r="A2" s="14">
        <v>733054</v>
      </c>
      <c r="B2" s="14">
        <v>748714</v>
      </c>
      <c r="C2" s="14">
        <v>60472</v>
      </c>
      <c r="D2" s="14">
        <v>673572</v>
      </c>
      <c r="E2" s="14">
        <v>14670</v>
      </c>
      <c r="F2" s="14">
        <v>674564</v>
      </c>
      <c r="G2" s="14">
        <v>20487</v>
      </c>
      <c r="H2" s="14">
        <v>106959</v>
      </c>
      <c r="I2" s="14">
        <v>31256</v>
      </c>
      <c r="J2" s="14">
        <v>28394</v>
      </c>
      <c r="K2" s="14">
        <v>43738</v>
      </c>
      <c r="L2" s="14">
        <v>547102</v>
      </c>
      <c r="M2" s="14">
        <v>19642</v>
      </c>
      <c r="N2" s="14">
        <v>449789</v>
      </c>
      <c r="O2" s="14">
        <v>35474</v>
      </c>
      <c r="P2" s="14">
        <v>10626</v>
      </c>
      <c r="Q2" s="14">
        <v>28455</v>
      </c>
      <c r="R2" s="14">
        <v>523914489.33</v>
      </c>
      <c r="S2" s="14">
        <v>182479485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2015-02-17T07:57:03Z</cp:lastPrinted>
  <dcterms:created xsi:type="dcterms:W3CDTF">2011-07-25T06:59:42Z</dcterms:created>
  <dcterms:modified xsi:type="dcterms:W3CDTF">2015-02-17T07:57:22Z</dcterms:modified>
  <cp:category/>
  <cp:version/>
  <cp:contentType/>
  <cp:contentStatus/>
</cp:coreProperties>
</file>