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<sst xmlns="http://schemas.openxmlformats.org/spreadsheetml/2006/main" count="341" uniqueCount="277">
  <si>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</si>
  <si>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</si>
  <si>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</si>
  <si>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</si>
  <si>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</si>
  <si>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</si>
  <si>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</si>
  <si>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</si>
  <si>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</si>
  <si>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</si>
  <si>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</si>
  <si>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</si>
  <si>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</si>
  <si>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</si>
  <si>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</si>
  <si>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</si>
  <si>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</si>
  <si>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</si>
  <si>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</si>
  <si>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</si>
  <si>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</si>
  <si>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</si>
  <si>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</si>
  <si>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</si>
  <si>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</si>
  <si>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</si>
  <si>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</si>
  <si>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</si>
  <si>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</si>
  <si>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</si>
  <si>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</si>
  <si>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</si>
  <si>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</si>
  <si>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</si>
  <si>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</si>
  <si>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</si>
  <si>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</si>
  <si>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</si>
  <si>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</si>
  <si>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</si>
  <si>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</si>
  <si>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</si>
  <si>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</si>
  <si>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</si>
  <si>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</si>
  <si>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</si>
  <si>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</si>
  <si>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</si>
  <si>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</si>
  <si>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</si>
  <si>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</si>
  <si>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</si>
  <si>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</si>
  <si>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</si>
  <si>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</si>
  <si>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</si>
  <si>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</si>
  <si>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</si>
  <si>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</si>
  <si>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</si>
  <si>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</si>
  <si>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</si>
  <si>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</si>
  <si>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</si>
  <si>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</si>
  <si>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</si>
  <si>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</si>
  <si>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</si>
  <si>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</si>
  <si>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</si>
  <si>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</si>
  <si>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</si>
  <si>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</si>
  <si>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</si>
  <si>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</si>
  <si>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</si>
  <si>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</si>
  <si>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</si>
  <si>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</si>
  <si>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</si>
  <si>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</si>
  <si>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</si>
  <si>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</si>
  <si>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</si>
  <si>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</si>
  <si>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</si>
  <si>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</si>
  <si>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</si>
  <si>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</si>
  <si>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</si>
  <si>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</si>
  <si>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</si>
  <si>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</si>
  <si>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</si>
  <si>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</si>
  <si>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</si>
  <si>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</si>
  <si>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</si>
  <si>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</si>
  <si>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</si>
  <si>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</si>
  <si>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</si>
  <si>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</si>
  <si>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</si>
  <si>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</si>
  <si>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</si>
  <si>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</si>
  <si>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</si>
  <si>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</si>
  <si>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</si>
  <si>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</si>
  <si>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</si>
  <si>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</si>
  <si>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</si>
  <si>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</si>
  <si>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</si>
  <si>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</si>
  <si>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</si>
  <si>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</si>
  <si>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</si>
  <si>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</si>
  <si>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</si>
  <si>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</si>
  <si>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</si>
  <si>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</si>
  <si>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</si>
  <si>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</si>
  <si>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</si>
  <si>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</si>
  <si>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</si>
  <si>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</si>
  <si>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</si>
  <si>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</si>
  <si>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</si>
  <si>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</si>
  <si>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</si>
  <si>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</si>
  <si>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</si>
  <si>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</si>
  <si>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</si>
  <si>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</si>
  <si>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</si>
  <si>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</si>
  <si>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</si>
  <si>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</si>
  <si>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</si>
  <si>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</si>
  <si>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</si>
  <si>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</si>
  <si>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</si>
  <si>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</si>
  <si>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</si>
  <si>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</si>
  <si>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</si>
  <si>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</si>
  <si>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</si>
  <si>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</si>
  <si>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</si>
  <si>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</si>
  <si>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</si>
  <si>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</si>
  <si>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</si>
  <si>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</si>
  <si>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</si>
  <si>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</si>
  <si>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</si>
  <si>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</si>
  <si>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</si>
  <si>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</si>
  <si>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</si>
  <si>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</si>
  <si>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</si>
  <si>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</si>
  <si>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</si>
  <si>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</si>
  <si>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</si>
  <si>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</si>
  <si>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</si>
  <si>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</si>
  <si>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</si>
  <si>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</si>
  <si>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</si>
  <si>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</si>
  <si>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</si>
  <si>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</si>
  <si>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</si>
  <si>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</si>
  <si>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</si>
  <si>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</si>
  <si>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</si>
  <si>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</si>
  <si>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</si>
  <si>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</si>
  <si>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</si>
  <si>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</si>
  <si>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</si>
  <si>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</si>
  <si>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</si>
  <si>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</si>
  <si>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</si>
  <si>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</si>
  <si>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</si>
  <si>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</si>
  <si>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</si>
  <si>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</si>
  <si>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</si>
  <si>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</si>
  <si>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</si>
  <si>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</si>
  <si>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</si>
  <si>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</si>
  <si>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</si>
  <si>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</si>
  <si>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</si>
  <si>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</si>
  <si>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</si>
  <si>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</si>
  <si>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</si>
  <si>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</si>
  <si>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</si>
  <si>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</si>
  <si>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</si>
  <si>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</si>
  <si>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</si>
  <si>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</si>
  <si>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</si>
  <si>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</si>
  <si>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</si>
  <si>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</si>
  <si>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</si>
  <si>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</si>
  <si>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</si>
  <si>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</si>
  <si>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</si>
  <si>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</si>
  <si>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</si>
  <si>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</si>
  <si>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</si>
  <si>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</si>
  <si>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</si>
  <si>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</si>
  <si>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</si>
  <si>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</si>
  <si>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</si>
  <si>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</si>
  <si>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</si>
  <si>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</si>
  <si>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</si>
  <si>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</si>
  <si>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</si>
  <si>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</si>
  <si>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</si>
  <si>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</si>
  <si>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</si>
  <si>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</si>
  <si>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</si>
  <si>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</si>
  <si>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</si>
  <si>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</si>
  <si>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</si>
  <si>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</si>
  <si>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</si>
  <si>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</si>
  <si>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</si>
  <si>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Поліщук А.П.</t>
  </si>
  <si>
    <t/>
  </si>
  <si>
    <t>Сидорова К.Ю.</t>
  </si>
  <si>
    <t>2777663</t>
  </si>
  <si>
    <t>sydorova@court.gov.ua</t>
  </si>
  <si>
    <t>5 лютого 2018 року</t>
  </si>
  <si>
    <t>2017 рік</t>
  </si>
  <si>
    <t>Державна судова адміністрація України</t>
  </si>
  <si>
    <t xml:space="preserve">Місцезнаходження: </t>
  </si>
  <si>
    <t>вул. Липська</t>
  </si>
  <si>
    <t>18/5</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</si>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</sst>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80">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sz val="11"/>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b/>
      <sz val="13"/>
      <name val="Times New Roman"/>
      <family val="1"/>
    </font>
    <font>
      <b/>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6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7"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1"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3" fillId="0" borderId="0" xfId="0" applyFont="1" applyAlignment="1">
      <alignment horizontal="center" vertical="center"/>
    </xf>
    <xf numFmtId="0" fontId="0" fillId="0" borderId="0" xfId="0" applyFont="1" applyAlignment="1">
      <alignment horizontal="center" vertical="center"/>
    </xf>
    <xf numFmtId="0" fontId="10" fillId="0" borderId="10" xfId="0" applyFont="1" applyBorder="1" applyAlignment="1">
      <alignment horizontal="center" vertical="center" wrapText="1"/>
    </xf>
    <xf numFmtId="0" fontId="2" fillId="0" borderId="0" xfId="0" applyFont="1" applyAlignment="1">
      <alignment/>
    </xf>
    <xf numFmtId="0" fontId="7" fillId="0" borderId="10" xfId="0" applyFont="1" applyBorder="1" applyAlignment="1">
      <alignment horizontal="left" vertical="center" wrapText="1"/>
    </xf>
    <xf numFmtId="0" fontId="9"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7" fillId="0" borderId="0" xfId="0" applyFont="1" applyFill="1" applyBorder="1" applyAlignment="1">
      <alignment horizontal="center"/>
    </xf>
    <xf numFmtId="0" fontId="78"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8"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4"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8" fillId="0" borderId="0" xfId="0" applyFont="1" applyAlignment="1">
      <alignment horizontal="left" vertical="center"/>
    </xf>
    <xf numFmtId="0" fontId="35" fillId="0" borderId="0" xfId="0" applyFont="1" applyAlignment="1">
      <alignment vertical="center"/>
    </xf>
    <xf numFmtId="0" fontId="8"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Alignment="1">
      <alignment vertical="center"/>
    </xf>
    <xf numFmtId="0" fontId="15"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9" fillId="0" borderId="10" xfId="0" applyNumberFormat="1" applyFont="1" applyFill="1" applyBorder="1" applyAlignment="1" applyProtection="1">
      <alignment horizontal="right" vertical="center" wrapText="1"/>
      <protection/>
    </xf>
    <xf numFmtId="3" fontId="79"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4" fillId="0" borderId="0" xfId="53" applyFont="1" applyBorder="1" applyAlignment="1">
      <alignment horizontal="center" vertical="center"/>
      <protection/>
    </xf>
    <xf numFmtId="0" fontId="7"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2"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7" xfId="53" applyFont="1" applyBorder="1" applyAlignment="1">
      <alignment horizontal="left" vertical="center"/>
      <protection/>
    </xf>
    <xf numFmtId="0" fontId="2" fillId="0" borderId="18"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14"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5" fillId="0" borderId="11"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23"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23"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30" fillId="0" borderId="18"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7"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3"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8"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7" fillId="0" borderId="16" xfId="0" applyFont="1" applyBorder="1" applyAlignment="1">
      <alignment horizontal="center" vertical="top" wrapText="1"/>
    </xf>
    <xf numFmtId="0" fontId="7" fillId="0" borderId="22"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2"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2" fillId="0" borderId="10" xfId="0" applyFont="1" applyBorder="1" applyAlignment="1">
      <alignment horizontal="center" vertical="center" textRotation="90"/>
    </xf>
    <xf numFmtId="0" fontId="12"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4" fillId="0" borderId="10" xfId="0" applyFont="1" applyBorder="1" applyAlignment="1">
      <alignment vertical="center" wrapText="1"/>
    </xf>
    <xf numFmtId="0" fontId="9"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37" fillId="0" borderId="0" xfId="0" applyFont="1" applyAlignment="1">
      <alignment horizontal="center" vertic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8" fillId="0" borderId="17"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17"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7" fillId="0" borderId="17" xfId="0" applyNumberFormat="1" applyFont="1" applyBorder="1" applyAlignment="1">
      <alignment horizontal="center" vertical="center"/>
    </xf>
    <xf numFmtId="49" fontId="7" fillId="0" borderId="17" xfId="0" applyNumberFormat="1" applyFont="1" applyBorder="1" applyAlignment="1">
      <alignment horizont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8" fillId="0" borderId="17"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8" sqref="A8"/>
    </sheetView>
  </sheetViews>
  <sheetFormatPr defaultColWidth="9.140625" defaultRowHeight="12.75"/>
  <cols>
    <col min="1" max="16384" width="9.140625" style="84" customWidth="1"/>
  </cols>
  <sheetData>
    <row r="1" spans="1:10" ht="12.75">
      <c r="A1" s="126" t="s">
        <v>131</v>
      </c>
      <c r="B1" s="126"/>
      <c r="C1" s="126"/>
      <c r="D1" s="126"/>
      <c r="E1" s="126"/>
      <c r="F1" s="126"/>
      <c r="G1" s="126"/>
      <c r="H1" s="126"/>
      <c r="I1" s="126"/>
      <c r="J1" s="126"/>
    </row>
    <row r="2" spans="1:3" ht="18.75">
      <c r="A2" s="85"/>
      <c r="B2" s="86"/>
      <c r="C2" s="86"/>
    </row>
    <row r="3" spans="1:10" ht="15.75" customHeight="1">
      <c r="A3" s="127" t="s">
        <v>100</v>
      </c>
      <c r="B3" s="127"/>
      <c r="C3" s="127"/>
      <c r="D3" s="127"/>
      <c r="E3" s="127"/>
      <c r="F3" s="127"/>
      <c r="G3" s="127"/>
      <c r="H3" s="127"/>
      <c r="I3" s="127"/>
      <c r="J3" s="127"/>
    </row>
    <row r="4" spans="1:10" ht="18.75" customHeight="1">
      <c r="A4" s="127"/>
      <c r="B4" s="127"/>
      <c r="C4" s="127"/>
      <c r="D4" s="127"/>
      <c r="E4" s="127"/>
      <c r="F4" s="127"/>
      <c r="G4" s="127"/>
      <c r="H4" s="127"/>
      <c r="I4" s="127"/>
      <c r="J4" s="127"/>
    </row>
    <row r="5" spans="1:10" ht="18.75">
      <c r="A5" s="128" t="s">
        <v>270</v>
      </c>
      <c r="B5" s="128"/>
      <c r="C5" s="128"/>
      <c r="D5" s="128"/>
      <c r="E5" s="128"/>
      <c r="F5" s="128"/>
      <c r="G5" s="128"/>
      <c r="H5" s="128"/>
      <c r="I5" s="128"/>
      <c r="J5" s="128"/>
    </row>
    <row r="6" spans="1:10" ht="12.75">
      <c r="A6" s="129"/>
      <c r="B6" s="129"/>
      <c r="C6" s="129"/>
      <c r="D6" s="129"/>
      <c r="E6" s="129"/>
      <c r="F6" s="129"/>
      <c r="G6" s="129"/>
      <c r="H6" s="129"/>
      <c r="I6" s="129"/>
      <c r="J6" s="129"/>
    </row>
    <row r="7" spans="1:3" ht="18.75">
      <c r="A7" s="85"/>
      <c r="B7" s="86"/>
      <c r="C7" s="86"/>
    </row>
    <row r="8" spans="1:3" ht="18.75">
      <c r="A8" s="85"/>
      <c r="B8" s="86"/>
      <c r="C8" s="86"/>
    </row>
    <row r="9" spans="1:10" ht="12.75" customHeight="1">
      <c r="A9" s="137" t="s">
        <v>30</v>
      </c>
      <c r="B9" s="138"/>
      <c r="C9" s="138"/>
      <c r="D9" s="139"/>
      <c r="E9" s="137" t="s">
        <v>31</v>
      </c>
      <c r="F9" s="138"/>
      <c r="G9" s="139"/>
      <c r="J9" s="87"/>
    </row>
    <row r="10" spans="1:10" ht="15" customHeight="1">
      <c r="A10" s="140"/>
      <c r="B10" s="141"/>
      <c r="C10" s="141"/>
      <c r="D10" s="142"/>
      <c r="E10" s="140"/>
      <c r="F10" s="141"/>
      <c r="G10" s="142"/>
      <c r="H10" s="130" t="s">
        <v>32</v>
      </c>
      <c r="I10" s="130"/>
      <c r="J10" s="130"/>
    </row>
    <row r="11" spans="1:10" ht="12.75">
      <c r="A11" s="131" t="s">
        <v>237</v>
      </c>
      <c r="B11" s="131"/>
      <c r="C11" s="131"/>
      <c r="D11" s="131"/>
      <c r="E11" s="132" t="s">
        <v>101</v>
      </c>
      <c r="F11" s="132"/>
      <c r="G11" s="132"/>
      <c r="H11" s="149" t="s">
        <v>239</v>
      </c>
      <c r="I11" s="149"/>
      <c r="J11" s="149"/>
    </row>
    <row r="12" spans="1:10" ht="27.75" customHeight="1">
      <c r="A12" s="131"/>
      <c r="B12" s="131"/>
      <c r="C12" s="131"/>
      <c r="D12" s="131"/>
      <c r="E12" s="132"/>
      <c r="F12" s="132"/>
      <c r="G12" s="132"/>
      <c r="H12" s="149"/>
      <c r="I12" s="149"/>
      <c r="J12" s="149"/>
    </row>
    <row r="13" spans="1:10" ht="25.5" customHeight="1">
      <c r="A13" s="131"/>
      <c r="B13" s="131"/>
      <c r="C13" s="131"/>
      <c r="D13" s="131"/>
      <c r="E13" s="132"/>
      <c r="F13" s="132"/>
      <c r="G13" s="132"/>
      <c r="H13" s="133" t="s">
        <v>85</v>
      </c>
      <c r="I13" s="134"/>
      <c r="J13" s="134"/>
    </row>
    <row r="14" spans="1:10" ht="38.25" customHeight="1">
      <c r="A14" s="143" t="s">
        <v>238</v>
      </c>
      <c r="B14" s="144"/>
      <c r="C14" s="144"/>
      <c r="D14" s="145"/>
      <c r="E14" s="137" t="s">
        <v>84</v>
      </c>
      <c r="F14" s="138"/>
      <c r="G14" s="139"/>
      <c r="H14" s="133"/>
      <c r="I14" s="134"/>
      <c r="J14" s="134"/>
    </row>
    <row r="15" spans="1:10" ht="40.5" customHeight="1">
      <c r="A15" s="146"/>
      <c r="B15" s="147"/>
      <c r="C15" s="147"/>
      <c r="D15" s="148"/>
      <c r="E15" s="140"/>
      <c r="F15" s="141"/>
      <c r="G15" s="142"/>
      <c r="H15" s="134" t="s">
        <v>240</v>
      </c>
      <c r="I15" s="134"/>
      <c r="J15" s="134"/>
    </row>
    <row r="16" spans="1:10" ht="48.75" customHeight="1">
      <c r="A16" s="131" t="s">
        <v>236</v>
      </c>
      <c r="B16" s="131"/>
      <c r="C16" s="131"/>
      <c r="D16" s="131"/>
      <c r="E16" s="132" t="s">
        <v>86</v>
      </c>
      <c r="F16" s="132"/>
      <c r="G16" s="132"/>
      <c r="H16" s="134" t="s">
        <v>220</v>
      </c>
      <c r="I16" s="134"/>
      <c r="J16" s="134"/>
    </row>
    <row r="17" spans="6:10" ht="26.25" customHeight="1">
      <c r="F17" s="88"/>
      <c r="G17" s="88"/>
      <c r="H17" s="134"/>
      <c r="I17" s="134"/>
      <c r="J17" s="134"/>
    </row>
    <row r="18" spans="8:10" ht="15.75" customHeight="1">
      <c r="H18" s="158"/>
      <c r="I18" s="158"/>
      <c r="J18" s="158"/>
    </row>
    <row r="19" spans="1:10" ht="12.75" customHeight="1">
      <c r="A19" s="89"/>
      <c r="G19" s="88"/>
      <c r="J19" s="90"/>
    </row>
    <row r="20" spans="1:10" ht="25.5" customHeight="1">
      <c r="A20" s="159" t="s">
        <v>87</v>
      </c>
      <c r="B20" s="160"/>
      <c r="C20" s="160"/>
      <c r="D20" s="160"/>
      <c r="E20" s="160"/>
      <c r="F20" s="160"/>
      <c r="G20" s="160"/>
      <c r="H20" s="160"/>
      <c r="I20" s="160"/>
      <c r="J20" s="161"/>
    </row>
    <row r="21" spans="1:10" ht="22.5" customHeight="1">
      <c r="A21" s="156" t="s">
        <v>219</v>
      </c>
      <c r="B21" s="157"/>
      <c r="C21" s="135" t="s">
        <v>271</v>
      </c>
      <c r="D21" s="135"/>
      <c r="E21" s="135"/>
      <c r="F21" s="135"/>
      <c r="G21" s="135"/>
      <c r="H21" s="135"/>
      <c r="I21" s="135"/>
      <c r="J21" s="136"/>
    </row>
    <row r="22" spans="1:10" ht="19.5" customHeight="1">
      <c r="A22" s="156" t="s">
        <v>272</v>
      </c>
      <c r="B22" s="157"/>
      <c r="C22" s="166" t="s">
        <v>275</v>
      </c>
      <c r="D22" s="166"/>
      <c r="E22" s="166"/>
      <c r="F22" s="166"/>
      <c r="G22" s="166"/>
      <c r="H22" s="166"/>
      <c r="I22" s="166"/>
      <c r="J22" s="167"/>
    </row>
    <row r="23" spans="1:10" ht="20.25" customHeight="1">
      <c r="A23" s="162" t="s">
        <v>273</v>
      </c>
      <c r="B23" s="163"/>
      <c r="C23" s="163"/>
      <c r="D23" s="163"/>
      <c r="E23" s="163"/>
      <c r="F23" s="163"/>
      <c r="G23" s="163"/>
      <c r="H23" s="163"/>
      <c r="I23" s="163"/>
      <c r="J23" s="164"/>
    </row>
    <row r="24" spans="1:10" ht="20.25" customHeight="1">
      <c r="A24" s="165" t="s">
        <v>274</v>
      </c>
      <c r="B24" s="166"/>
      <c r="C24" s="166"/>
      <c r="D24" s="166"/>
      <c r="E24" s="166"/>
      <c r="F24" s="166"/>
      <c r="G24" s="166"/>
      <c r="H24" s="166"/>
      <c r="I24" s="166"/>
      <c r="J24" s="167"/>
    </row>
    <row r="25" spans="1:10" ht="18" customHeight="1">
      <c r="A25" s="150" t="s">
        <v>231</v>
      </c>
      <c r="B25" s="151"/>
      <c r="C25" s="151"/>
      <c r="D25" s="151"/>
      <c r="E25" s="151"/>
      <c r="F25" s="151"/>
      <c r="G25" s="151"/>
      <c r="H25" s="151"/>
      <c r="I25" s="151"/>
      <c r="J25" s="152"/>
    </row>
    <row r="26" spans="1:10" ht="15" customHeight="1">
      <c r="A26" s="153"/>
      <c r="B26" s="154"/>
      <c r="C26" s="154"/>
      <c r="D26" s="154"/>
      <c r="E26" s="154"/>
      <c r="F26" s="154"/>
      <c r="G26" s="154"/>
      <c r="H26" s="154"/>
      <c r="I26" s="154"/>
      <c r="J26" s="155"/>
    </row>
    <row r="27" spans="1:7" ht="12.75">
      <c r="A27" s="90"/>
      <c r="C27" s="90"/>
      <c r="G27" s="91"/>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&amp;L20ADF020&amp;C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A2" sqref="A2:L2"/>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204" t="s">
        <v>134</v>
      </c>
      <c r="B1" s="204"/>
      <c r="C1" s="204"/>
      <c r="D1" s="204"/>
      <c r="E1" s="204"/>
      <c r="F1" s="204"/>
      <c r="G1" s="204"/>
      <c r="H1" s="204"/>
      <c r="I1" s="204"/>
      <c r="J1" s="204"/>
      <c r="K1" s="204"/>
      <c r="L1" s="204"/>
      <c r="M1" s="61"/>
    </row>
    <row r="2" spans="1:15" ht="18.75" customHeight="1">
      <c r="A2" s="173" t="s">
        <v>135</v>
      </c>
      <c r="B2" s="173"/>
      <c r="C2" s="173"/>
      <c r="D2" s="173"/>
      <c r="E2" s="173"/>
      <c r="F2" s="173"/>
      <c r="G2" s="173"/>
      <c r="H2" s="173"/>
      <c r="I2" s="173"/>
      <c r="J2" s="173"/>
      <c r="K2" s="173"/>
      <c r="L2" s="173"/>
      <c r="M2" s="63"/>
      <c r="N2" s="62"/>
      <c r="O2" s="62"/>
    </row>
    <row r="3" spans="3:13" ht="3.75" customHeight="1">
      <c r="C3" s="64"/>
      <c r="D3" s="65"/>
      <c r="E3" s="65"/>
      <c r="F3" s="65"/>
      <c r="G3" s="65"/>
      <c r="H3" s="65"/>
      <c r="I3" s="65"/>
      <c r="J3" s="65"/>
      <c r="K3" s="65"/>
      <c r="L3" s="65"/>
      <c r="M3" s="65"/>
    </row>
    <row r="4" spans="1:12" ht="14.25" customHeight="1">
      <c r="A4" s="180" t="s">
        <v>218</v>
      </c>
      <c r="B4" s="183" t="s">
        <v>82</v>
      </c>
      <c r="C4" s="184"/>
      <c r="D4" s="189" t="s">
        <v>136</v>
      </c>
      <c r="E4" s="190"/>
      <c r="F4" s="195" t="s">
        <v>137</v>
      </c>
      <c r="G4" s="196"/>
      <c r="H4" s="196"/>
      <c r="I4" s="196"/>
      <c r="J4" s="196"/>
      <c r="K4" s="196"/>
      <c r="L4" s="168" t="s">
        <v>138</v>
      </c>
    </row>
    <row r="5" spans="1:12" ht="11.25" customHeight="1">
      <c r="A5" s="181"/>
      <c r="B5" s="185"/>
      <c r="C5" s="186"/>
      <c r="D5" s="191"/>
      <c r="E5" s="192"/>
      <c r="F5" s="168" t="s">
        <v>68</v>
      </c>
      <c r="G5" s="171" t="s">
        <v>60</v>
      </c>
      <c r="H5" s="172"/>
      <c r="I5" s="172"/>
      <c r="J5" s="172"/>
      <c r="K5" s="172"/>
      <c r="L5" s="169"/>
    </row>
    <row r="6" spans="1:12" ht="17.25" customHeight="1">
      <c r="A6" s="181"/>
      <c r="B6" s="185"/>
      <c r="C6" s="186"/>
      <c r="D6" s="168" t="s">
        <v>68</v>
      </c>
      <c r="E6" s="174" t="s">
        <v>139</v>
      </c>
      <c r="F6" s="169"/>
      <c r="G6" s="176" t="s">
        <v>140</v>
      </c>
      <c r="H6" s="176" t="s">
        <v>141</v>
      </c>
      <c r="I6" s="176" t="s">
        <v>142</v>
      </c>
      <c r="J6" s="176" t="s">
        <v>143</v>
      </c>
      <c r="K6" s="178" t="s">
        <v>144</v>
      </c>
      <c r="L6" s="169"/>
    </row>
    <row r="7" spans="1:12" ht="58.5" customHeight="1">
      <c r="A7" s="182"/>
      <c r="B7" s="187"/>
      <c r="C7" s="188"/>
      <c r="D7" s="170"/>
      <c r="E7" s="175"/>
      <c r="F7" s="170"/>
      <c r="G7" s="177"/>
      <c r="H7" s="177"/>
      <c r="I7" s="177"/>
      <c r="J7" s="200"/>
      <c r="K7" s="179"/>
      <c r="L7" s="170"/>
    </row>
    <row r="8" spans="1:12" ht="12" customHeight="1">
      <c r="A8" s="51" t="s">
        <v>61</v>
      </c>
      <c r="B8" s="193" t="s">
        <v>62</v>
      </c>
      <c r="C8" s="194"/>
      <c r="D8" s="51">
        <v>1</v>
      </c>
      <c r="E8" s="51">
        <v>2</v>
      </c>
      <c r="F8" s="51">
        <v>3</v>
      </c>
      <c r="G8" s="51">
        <v>4</v>
      </c>
      <c r="H8" s="51">
        <v>5</v>
      </c>
      <c r="I8" s="51">
        <v>6</v>
      </c>
      <c r="J8" s="51">
        <v>7</v>
      </c>
      <c r="K8" s="51">
        <v>8</v>
      </c>
      <c r="L8" s="51">
        <v>9</v>
      </c>
    </row>
    <row r="9" spans="1:15" ht="15" customHeight="1">
      <c r="A9" s="51">
        <v>1</v>
      </c>
      <c r="B9" s="198" t="s">
        <v>145</v>
      </c>
      <c r="C9" s="199"/>
      <c r="D9" s="121">
        <v>104552</v>
      </c>
      <c r="E9" s="121">
        <v>97910</v>
      </c>
      <c r="F9" s="121">
        <v>96742</v>
      </c>
      <c r="G9" s="121">
        <v>5295</v>
      </c>
      <c r="H9" s="122" t="s">
        <v>227</v>
      </c>
      <c r="I9" s="121">
        <v>19253</v>
      </c>
      <c r="J9" s="121">
        <v>71949</v>
      </c>
      <c r="K9" s="123">
        <v>982</v>
      </c>
      <c r="L9" s="121">
        <v>7810</v>
      </c>
      <c r="M9" s="32"/>
      <c r="O9" s="67">
        <f>D9-E9</f>
        <v>6642</v>
      </c>
    </row>
    <row r="10" spans="1:15" ht="15" customHeight="1">
      <c r="A10" s="51">
        <v>2</v>
      </c>
      <c r="B10" s="198" t="s">
        <v>146</v>
      </c>
      <c r="C10" s="199"/>
      <c r="D10" s="121">
        <v>5940</v>
      </c>
      <c r="E10" s="121">
        <v>5482</v>
      </c>
      <c r="F10" s="121">
        <v>5540</v>
      </c>
      <c r="G10" s="121">
        <v>330</v>
      </c>
      <c r="H10" s="121">
        <v>332</v>
      </c>
      <c r="I10" s="122" t="s">
        <v>227</v>
      </c>
      <c r="J10" s="121">
        <v>4547</v>
      </c>
      <c r="K10" s="121">
        <v>169</v>
      </c>
      <c r="L10" s="121">
        <v>400</v>
      </c>
      <c r="M10" s="32"/>
      <c r="O10" s="67">
        <f>D10-E10</f>
        <v>458</v>
      </c>
    </row>
    <row r="11" spans="1:15" ht="24.75" customHeight="1">
      <c r="A11" s="51">
        <v>3</v>
      </c>
      <c r="B11" s="198" t="s">
        <v>246</v>
      </c>
      <c r="C11" s="199"/>
      <c r="D11" s="121">
        <v>1379</v>
      </c>
      <c r="E11" s="121">
        <v>1270</v>
      </c>
      <c r="F11" s="121">
        <v>1276</v>
      </c>
      <c r="G11" s="121">
        <v>300</v>
      </c>
      <c r="H11" s="121">
        <v>34</v>
      </c>
      <c r="I11" s="121">
        <v>276</v>
      </c>
      <c r="J11" s="121">
        <v>636</v>
      </c>
      <c r="K11" s="121">
        <v>8</v>
      </c>
      <c r="L11" s="121">
        <v>103</v>
      </c>
      <c r="M11" s="32"/>
      <c r="O11" s="67">
        <f aca="true" t="shared" si="0" ref="O11:O28">D11-E11</f>
        <v>109</v>
      </c>
    </row>
    <row r="12" spans="1:15" ht="14.25" customHeight="1">
      <c r="A12" s="51">
        <v>4</v>
      </c>
      <c r="B12" s="201" t="s">
        <v>147</v>
      </c>
      <c r="C12" s="52" t="s">
        <v>148</v>
      </c>
      <c r="D12" s="121">
        <v>732</v>
      </c>
      <c r="E12" s="121">
        <v>694</v>
      </c>
      <c r="F12" s="121">
        <v>682</v>
      </c>
      <c r="G12" s="121">
        <v>132</v>
      </c>
      <c r="H12" s="121">
        <v>10</v>
      </c>
      <c r="I12" s="121">
        <v>78</v>
      </c>
      <c r="J12" s="121">
        <v>453</v>
      </c>
      <c r="K12" s="121">
        <v>7</v>
      </c>
      <c r="L12" s="121">
        <v>50</v>
      </c>
      <c r="M12" s="32"/>
      <c r="O12" s="67">
        <f t="shared" si="0"/>
        <v>38</v>
      </c>
    </row>
    <row r="13" spans="1:15" ht="12.75" customHeight="1">
      <c r="A13" s="51">
        <v>5</v>
      </c>
      <c r="B13" s="202"/>
      <c r="C13" s="52" t="s">
        <v>149</v>
      </c>
      <c r="D13" s="121">
        <v>599</v>
      </c>
      <c r="E13" s="121">
        <v>547</v>
      </c>
      <c r="F13" s="121">
        <v>551</v>
      </c>
      <c r="G13" s="121">
        <v>166</v>
      </c>
      <c r="H13" s="121">
        <v>20</v>
      </c>
      <c r="I13" s="121">
        <v>189</v>
      </c>
      <c r="J13" s="121">
        <v>156</v>
      </c>
      <c r="K13" s="121">
        <v>1</v>
      </c>
      <c r="L13" s="121">
        <v>48</v>
      </c>
      <c r="M13" s="32"/>
      <c r="O13" s="67">
        <f t="shared" si="0"/>
        <v>52</v>
      </c>
    </row>
    <row r="14" spans="1:15" ht="15" customHeight="1">
      <c r="A14" s="51">
        <v>6</v>
      </c>
      <c r="B14" s="203"/>
      <c r="C14" s="52" t="s">
        <v>150</v>
      </c>
      <c r="D14" s="121">
        <v>47</v>
      </c>
      <c r="E14" s="121">
        <v>28</v>
      </c>
      <c r="F14" s="121">
        <v>43</v>
      </c>
      <c r="G14" s="121">
        <v>2</v>
      </c>
      <c r="H14" s="121">
        <v>4</v>
      </c>
      <c r="I14" s="121">
        <v>9</v>
      </c>
      <c r="J14" s="121">
        <v>27</v>
      </c>
      <c r="K14" s="121"/>
      <c r="L14" s="121">
        <v>4</v>
      </c>
      <c r="M14" s="32"/>
      <c r="O14" s="67">
        <f t="shared" si="0"/>
        <v>19</v>
      </c>
    </row>
    <row r="15" spans="1:15" ht="13.5" customHeight="1">
      <c r="A15" s="51">
        <v>7</v>
      </c>
      <c r="B15" s="198" t="s">
        <v>151</v>
      </c>
      <c r="C15" s="199"/>
      <c r="D15" s="121">
        <v>678813</v>
      </c>
      <c r="E15" s="121">
        <v>641068</v>
      </c>
      <c r="F15" s="121">
        <v>635387</v>
      </c>
      <c r="G15" s="121">
        <v>73807</v>
      </c>
      <c r="H15" s="121">
        <v>366</v>
      </c>
      <c r="I15" s="121">
        <v>5666</v>
      </c>
      <c r="J15" s="121">
        <v>555100</v>
      </c>
      <c r="K15" s="121">
        <v>4455</v>
      </c>
      <c r="L15" s="121">
        <v>43426</v>
      </c>
      <c r="M15" s="32"/>
      <c r="O15" s="67">
        <f t="shared" si="0"/>
        <v>37745</v>
      </c>
    </row>
    <row r="16" spans="1:15" ht="14.25" customHeight="1">
      <c r="A16" s="51">
        <v>8</v>
      </c>
      <c r="B16" s="198" t="s">
        <v>152</v>
      </c>
      <c r="C16" s="199"/>
      <c r="D16" s="121">
        <v>98475</v>
      </c>
      <c r="E16" s="121">
        <v>96665</v>
      </c>
      <c r="F16" s="121">
        <v>96243</v>
      </c>
      <c r="G16" s="121">
        <v>8430</v>
      </c>
      <c r="H16" s="121">
        <v>98</v>
      </c>
      <c r="I16" s="121">
        <v>2682</v>
      </c>
      <c r="J16" s="121">
        <v>84582</v>
      </c>
      <c r="K16" s="121">
        <v>258</v>
      </c>
      <c r="L16" s="121">
        <v>2232</v>
      </c>
      <c r="M16" s="32"/>
      <c r="O16" s="67">
        <f t="shared" si="0"/>
        <v>1810</v>
      </c>
    </row>
    <row r="17" spans="1:15" ht="13.5" customHeight="1">
      <c r="A17" s="51">
        <v>9</v>
      </c>
      <c r="B17" s="198" t="s">
        <v>153</v>
      </c>
      <c r="C17" s="199"/>
      <c r="D17" s="113">
        <v>16741</v>
      </c>
      <c r="E17" s="113">
        <v>14301</v>
      </c>
      <c r="F17" s="121">
        <v>14159</v>
      </c>
      <c r="G17" s="121">
        <v>1363</v>
      </c>
      <c r="H17" s="121">
        <v>618</v>
      </c>
      <c r="I17" s="121">
        <v>5573</v>
      </c>
      <c r="J17" s="121">
        <v>6602</v>
      </c>
      <c r="K17" s="121">
        <v>442</v>
      </c>
      <c r="L17" s="121">
        <v>2582</v>
      </c>
      <c r="M17" s="32"/>
      <c r="O17" s="67">
        <f t="shared" si="0"/>
        <v>2440</v>
      </c>
    </row>
    <row r="18" spans="1:15" ht="24.75" customHeight="1">
      <c r="A18" s="51">
        <v>10</v>
      </c>
      <c r="B18" s="198" t="s">
        <v>154</v>
      </c>
      <c r="C18" s="199"/>
      <c r="D18" s="121">
        <f>'Розділ 5'!E9</f>
        <v>2446</v>
      </c>
      <c r="E18" s="121">
        <f>'Розділ 5'!F9</f>
        <v>1796</v>
      </c>
      <c r="F18" s="121">
        <f>'Розділ 5'!G9+'Розділ 5'!H9+'Розділ 5'!I9</f>
        <v>1782</v>
      </c>
      <c r="G18" s="121">
        <f>'Розділ 5'!G9</f>
        <v>378</v>
      </c>
      <c r="H18" s="122" t="s">
        <v>227</v>
      </c>
      <c r="I18" s="122" t="s">
        <v>227</v>
      </c>
      <c r="J18" s="122" t="s">
        <v>227</v>
      </c>
      <c r="K18" s="121"/>
      <c r="L18" s="121">
        <f>'Розділ 5'!O9</f>
        <v>664</v>
      </c>
      <c r="M18" s="32"/>
      <c r="O18" s="67">
        <f t="shared" si="0"/>
        <v>650</v>
      </c>
    </row>
    <row r="19" spans="1:15" ht="24.75" customHeight="1">
      <c r="A19" s="51">
        <v>11</v>
      </c>
      <c r="B19" s="198" t="s">
        <v>155</v>
      </c>
      <c r="C19" s="199"/>
      <c r="D19" s="121">
        <v>1505</v>
      </c>
      <c r="E19" s="121">
        <v>1354</v>
      </c>
      <c r="F19" s="121">
        <v>1254</v>
      </c>
      <c r="G19" s="121">
        <v>94</v>
      </c>
      <c r="H19" s="121">
        <v>44</v>
      </c>
      <c r="I19" s="121">
        <v>139</v>
      </c>
      <c r="J19" s="121">
        <v>780</v>
      </c>
      <c r="K19" s="121">
        <v>10</v>
      </c>
      <c r="L19" s="121">
        <v>251</v>
      </c>
      <c r="M19" s="32"/>
      <c r="O19" s="67">
        <f t="shared" si="0"/>
        <v>151</v>
      </c>
    </row>
    <row r="20" spans="1:15" ht="24" customHeight="1">
      <c r="A20" s="51">
        <v>12</v>
      </c>
      <c r="B20" s="212" t="s">
        <v>156</v>
      </c>
      <c r="C20" s="213"/>
      <c r="D20" s="121">
        <v>17779</v>
      </c>
      <c r="E20" s="121">
        <v>14226</v>
      </c>
      <c r="F20" s="121">
        <v>13943</v>
      </c>
      <c r="G20" s="121">
        <v>1116</v>
      </c>
      <c r="H20" s="121">
        <v>2846</v>
      </c>
      <c r="I20" s="121">
        <v>3647</v>
      </c>
      <c r="J20" s="121">
        <v>5795</v>
      </c>
      <c r="K20" s="121">
        <v>890</v>
      </c>
      <c r="L20" s="121">
        <v>3836</v>
      </c>
      <c r="M20" s="32"/>
      <c r="O20" s="67">
        <f t="shared" si="0"/>
        <v>3553</v>
      </c>
    </row>
    <row r="21" spans="1:15" ht="37.5" customHeight="1">
      <c r="A21" s="51">
        <v>13</v>
      </c>
      <c r="B21" s="212" t="s">
        <v>157</v>
      </c>
      <c r="C21" s="213"/>
      <c r="D21" s="121">
        <v>64735</v>
      </c>
      <c r="E21" s="121">
        <v>60499</v>
      </c>
      <c r="F21" s="121">
        <v>58366</v>
      </c>
      <c r="G21" s="121">
        <v>3596</v>
      </c>
      <c r="H21" s="121">
        <v>1716</v>
      </c>
      <c r="I21" s="121">
        <v>15607</v>
      </c>
      <c r="J21" s="121">
        <v>36935</v>
      </c>
      <c r="K21" s="121">
        <v>1981</v>
      </c>
      <c r="L21" s="121">
        <v>6369</v>
      </c>
      <c r="M21" s="32"/>
      <c r="O21" s="67">
        <f t="shared" si="0"/>
        <v>4236</v>
      </c>
    </row>
    <row r="22" spans="1:15" ht="36" customHeight="1">
      <c r="A22" s="51">
        <v>14</v>
      </c>
      <c r="B22" s="198" t="s">
        <v>80</v>
      </c>
      <c r="C22" s="199"/>
      <c r="D22" s="121">
        <v>844</v>
      </c>
      <c r="E22" s="121">
        <v>635</v>
      </c>
      <c r="F22" s="121">
        <v>639</v>
      </c>
      <c r="G22" s="121">
        <v>1</v>
      </c>
      <c r="H22" s="121">
        <v>127</v>
      </c>
      <c r="I22" s="121">
        <v>80</v>
      </c>
      <c r="J22" s="121">
        <v>389</v>
      </c>
      <c r="K22" s="121">
        <v>18</v>
      </c>
      <c r="L22" s="121">
        <v>205</v>
      </c>
      <c r="M22" s="32"/>
      <c r="O22" s="67">
        <f t="shared" si="0"/>
        <v>209</v>
      </c>
    </row>
    <row r="23" spans="1:15" ht="27" customHeight="1">
      <c r="A23" s="51">
        <v>15</v>
      </c>
      <c r="B23" s="198" t="s">
        <v>81</v>
      </c>
      <c r="C23" s="199"/>
      <c r="D23" s="121">
        <v>84</v>
      </c>
      <c r="E23" s="121">
        <v>75</v>
      </c>
      <c r="F23" s="121">
        <v>67</v>
      </c>
      <c r="G23" s="121"/>
      <c r="H23" s="121">
        <v>17</v>
      </c>
      <c r="I23" s="121">
        <v>9</v>
      </c>
      <c r="J23" s="121">
        <v>35</v>
      </c>
      <c r="K23" s="121">
        <v>3</v>
      </c>
      <c r="L23" s="121">
        <v>17</v>
      </c>
      <c r="M23" s="32"/>
      <c r="O23" s="67">
        <f t="shared" si="0"/>
        <v>9</v>
      </c>
    </row>
    <row r="24" spans="1:15" ht="14.25" customHeight="1">
      <c r="A24" s="51">
        <v>16</v>
      </c>
      <c r="B24" s="198" t="s">
        <v>45</v>
      </c>
      <c r="C24" s="199"/>
      <c r="D24" s="121">
        <v>1942</v>
      </c>
      <c r="E24" s="121">
        <v>1758</v>
      </c>
      <c r="F24" s="121">
        <v>1752</v>
      </c>
      <c r="G24" s="121"/>
      <c r="H24" s="121"/>
      <c r="I24" s="121">
        <v>685</v>
      </c>
      <c r="J24" s="121">
        <v>1065</v>
      </c>
      <c r="K24" s="121">
        <v>3</v>
      </c>
      <c r="L24" s="121">
        <v>190</v>
      </c>
      <c r="M24" s="32"/>
      <c r="O24" s="67">
        <f t="shared" si="0"/>
        <v>184</v>
      </c>
    </row>
    <row r="25" spans="1:15" ht="14.25" customHeight="1">
      <c r="A25" s="51">
        <v>17</v>
      </c>
      <c r="B25" s="198" t="s">
        <v>46</v>
      </c>
      <c r="C25" s="199"/>
      <c r="D25" s="121">
        <v>2457</v>
      </c>
      <c r="E25" s="121">
        <v>2205</v>
      </c>
      <c r="F25" s="121">
        <v>2173</v>
      </c>
      <c r="G25" s="121">
        <v>1</v>
      </c>
      <c r="H25" s="121"/>
      <c r="I25" s="121">
        <v>1001</v>
      </c>
      <c r="J25" s="121">
        <v>1169</v>
      </c>
      <c r="K25" s="121">
        <v>6</v>
      </c>
      <c r="L25" s="121">
        <v>284</v>
      </c>
      <c r="M25" s="32"/>
      <c r="O25" s="67">
        <f t="shared" si="0"/>
        <v>252</v>
      </c>
    </row>
    <row r="26" spans="1:15" ht="13.5" customHeight="1">
      <c r="A26" s="51">
        <v>18</v>
      </c>
      <c r="B26" s="198" t="s">
        <v>158</v>
      </c>
      <c r="C26" s="199"/>
      <c r="D26" s="121">
        <v>309</v>
      </c>
      <c r="E26" s="121">
        <v>242</v>
      </c>
      <c r="F26" s="121">
        <v>233</v>
      </c>
      <c r="G26" s="121">
        <v>64</v>
      </c>
      <c r="H26" s="121">
        <v>28</v>
      </c>
      <c r="I26" s="121">
        <v>34</v>
      </c>
      <c r="J26" s="121">
        <v>103</v>
      </c>
      <c r="K26" s="121">
        <v>4</v>
      </c>
      <c r="L26" s="121">
        <v>76</v>
      </c>
      <c r="M26" s="32"/>
      <c r="O26" s="67">
        <f t="shared" si="0"/>
        <v>67</v>
      </c>
    </row>
    <row r="27" spans="1:15" ht="26.25" customHeight="1">
      <c r="A27" s="51">
        <v>19</v>
      </c>
      <c r="B27" s="197" t="s">
        <v>159</v>
      </c>
      <c r="C27" s="197"/>
      <c r="D27" s="121">
        <v>1301</v>
      </c>
      <c r="E27" s="121">
        <v>1190</v>
      </c>
      <c r="F27" s="121">
        <v>1067</v>
      </c>
      <c r="G27" s="121">
        <v>33</v>
      </c>
      <c r="H27" s="121">
        <v>23</v>
      </c>
      <c r="I27" s="121">
        <v>229</v>
      </c>
      <c r="J27" s="121">
        <v>777</v>
      </c>
      <c r="K27" s="121">
        <v>5</v>
      </c>
      <c r="L27" s="121">
        <v>234</v>
      </c>
      <c r="M27" s="32"/>
      <c r="O27" s="67">
        <f t="shared" si="0"/>
        <v>111</v>
      </c>
    </row>
    <row r="28" spans="1:15" ht="17.25" customHeight="1">
      <c r="A28" s="51">
        <v>20</v>
      </c>
      <c r="B28" s="223" t="s">
        <v>160</v>
      </c>
      <c r="C28" s="223"/>
      <c r="D28" s="121">
        <f>SUM(D9:D11,D15:D27)</f>
        <v>999302</v>
      </c>
      <c r="E28" s="121">
        <f aca="true" t="shared" si="1" ref="E28:L28">SUM(E9:E11,E15:E27)</f>
        <v>940676</v>
      </c>
      <c r="F28" s="121">
        <f t="shared" si="1"/>
        <v>930623</v>
      </c>
      <c r="G28" s="121">
        <f t="shared" si="1"/>
        <v>94808</v>
      </c>
      <c r="H28" s="121">
        <f t="shared" si="1"/>
        <v>6249</v>
      </c>
      <c r="I28" s="121">
        <f t="shared" si="1"/>
        <v>54881</v>
      </c>
      <c r="J28" s="121">
        <f t="shared" si="1"/>
        <v>770464</v>
      </c>
      <c r="K28" s="121">
        <f t="shared" si="1"/>
        <v>9234</v>
      </c>
      <c r="L28" s="121">
        <f t="shared" si="1"/>
        <v>68679</v>
      </c>
      <c r="M28" s="32"/>
      <c r="O28" s="67">
        <f t="shared" si="0"/>
        <v>58626</v>
      </c>
    </row>
    <row r="29" spans="1:13" ht="14.25" customHeight="1">
      <c r="A29" s="33"/>
      <c r="B29" s="34"/>
      <c r="C29" s="34"/>
      <c r="D29" s="32"/>
      <c r="E29" s="32"/>
      <c r="F29" s="32"/>
      <c r="G29" s="32"/>
      <c r="H29" s="32"/>
      <c r="I29" s="32"/>
      <c r="J29" s="32"/>
      <c r="K29" s="32"/>
      <c r="L29" s="32"/>
      <c r="M29" s="32"/>
    </row>
    <row r="30" spans="1:15" ht="15.75" customHeight="1">
      <c r="A30" s="224" t="s">
        <v>161</v>
      </c>
      <c r="B30" s="224"/>
      <c r="C30" s="224"/>
      <c r="D30" s="224"/>
      <c r="E30" s="224"/>
      <c r="F30" s="224"/>
      <c r="G30" s="224"/>
      <c r="H30" s="224"/>
      <c r="I30" s="224"/>
      <c r="J30" s="224"/>
      <c r="K30" s="224"/>
      <c r="L30" s="224"/>
      <c r="M30" s="224"/>
      <c r="N30" s="66"/>
      <c r="O30" s="66"/>
    </row>
    <row r="31" spans="1:13" ht="15" customHeight="1">
      <c r="A31" s="225" t="s">
        <v>218</v>
      </c>
      <c r="B31" s="228" t="s">
        <v>162</v>
      </c>
      <c r="C31" s="229"/>
      <c r="D31" s="208" t="s">
        <v>163</v>
      </c>
      <c r="E31" s="209"/>
      <c r="F31" s="214" t="s">
        <v>0</v>
      </c>
      <c r="G31" s="215"/>
      <c r="H31" s="215"/>
      <c r="I31" s="215"/>
      <c r="J31" s="215"/>
      <c r="K31" s="216"/>
      <c r="L31" s="217" t="s">
        <v>164</v>
      </c>
      <c r="M31" s="218"/>
    </row>
    <row r="32" spans="1:13" ht="21" customHeight="1">
      <c r="A32" s="226"/>
      <c r="B32" s="230"/>
      <c r="C32" s="231"/>
      <c r="D32" s="234" t="s">
        <v>68</v>
      </c>
      <c r="E32" s="236" t="s">
        <v>165</v>
      </c>
      <c r="F32" s="238" t="s">
        <v>68</v>
      </c>
      <c r="G32" s="205" t="s">
        <v>60</v>
      </c>
      <c r="H32" s="206"/>
      <c r="I32" s="206"/>
      <c r="J32" s="206"/>
      <c r="K32" s="207"/>
      <c r="L32" s="219"/>
      <c r="M32" s="220"/>
    </row>
    <row r="33" spans="1:13" ht="62.25" customHeight="1">
      <c r="A33" s="227"/>
      <c r="B33" s="232"/>
      <c r="C33" s="233"/>
      <c r="D33" s="235"/>
      <c r="E33" s="237"/>
      <c r="F33" s="237"/>
      <c r="G33" s="46" t="s">
        <v>65</v>
      </c>
      <c r="H33" s="46" t="s">
        <v>241</v>
      </c>
      <c r="I33" s="46" t="s">
        <v>67</v>
      </c>
      <c r="J33" s="46" t="s">
        <v>166</v>
      </c>
      <c r="K33" s="95" t="s">
        <v>167</v>
      </c>
      <c r="L33" s="47" t="s">
        <v>68</v>
      </c>
      <c r="M33" s="94" t="s">
        <v>168</v>
      </c>
    </row>
    <row r="34" spans="1:13" ht="12" customHeight="1">
      <c r="A34" s="48" t="s">
        <v>61</v>
      </c>
      <c r="B34" s="208" t="s">
        <v>62</v>
      </c>
      <c r="C34" s="209"/>
      <c r="D34" s="48">
        <v>1</v>
      </c>
      <c r="E34" s="48">
        <v>2</v>
      </c>
      <c r="F34" s="48">
        <v>3</v>
      </c>
      <c r="G34" s="48">
        <v>4</v>
      </c>
      <c r="H34" s="48">
        <v>5</v>
      </c>
      <c r="I34" s="48">
        <v>6</v>
      </c>
      <c r="J34" s="48">
        <v>7</v>
      </c>
      <c r="K34" s="48">
        <v>8</v>
      </c>
      <c r="L34" s="48">
        <v>9</v>
      </c>
      <c r="M34" s="48">
        <v>10</v>
      </c>
    </row>
    <row r="35" spans="1:15" ht="15" customHeight="1">
      <c r="A35" s="49">
        <v>1</v>
      </c>
      <c r="B35" s="210" t="s">
        <v>169</v>
      </c>
      <c r="C35" s="211"/>
      <c r="D35" s="119">
        <f>SUM(D36:D37)</f>
        <v>826718</v>
      </c>
      <c r="E35" s="119">
        <f aca="true" t="shared" si="2" ref="E35:M35">SUM(E36:E37)</f>
        <v>654118</v>
      </c>
      <c r="F35" s="119">
        <f t="shared" si="2"/>
        <v>633141</v>
      </c>
      <c r="G35" s="119">
        <f t="shared" si="2"/>
        <v>557549</v>
      </c>
      <c r="H35" s="119">
        <f t="shared" si="2"/>
        <v>524426</v>
      </c>
      <c r="I35" s="119">
        <f t="shared" si="2"/>
        <v>13436</v>
      </c>
      <c r="J35" s="119">
        <f t="shared" si="2"/>
        <v>57410</v>
      </c>
      <c r="K35" s="119">
        <f>SUM(K36:K37)</f>
        <v>45751</v>
      </c>
      <c r="L35" s="119">
        <f t="shared" si="2"/>
        <v>193577</v>
      </c>
      <c r="M35" s="119">
        <f t="shared" si="2"/>
        <v>17474</v>
      </c>
      <c r="O35" s="83"/>
    </row>
    <row r="36" spans="1:15" ht="18.75" customHeight="1">
      <c r="A36" s="49">
        <v>2</v>
      </c>
      <c r="B36" s="221" t="s">
        <v>48</v>
      </c>
      <c r="C36" s="50" t="s">
        <v>170</v>
      </c>
      <c r="D36" s="120">
        <f>'Розділ 3'!E67+'Розділ 3'!D67</f>
        <v>734074</v>
      </c>
      <c r="E36" s="117">
        <f>'Розділ 3'!E67</f>
        <v>569281</v>
      </c>
      <c r="F36" s="117">
        <f>'Розділ 3'!F67</f>
        <v>549707</v>
      </c>
      <c r="G36" s="117">
        <f>'Розділ 3'!G67</f>
        <v>479185</v>
      </c>
      <c r="H36" s="117">
        <f>'Розділ 3'!I67</f>
        <v>447241</v>
      </c>
      <c r="I36" s="117">
        <f>'Розділ 3'!K67</f>
        <v>13105</v>
      </c>
      <c r="J36" s="117">
        <f>'Розділ 3'!L67</f>
        <v>52869</v>
      </c>
      <c r="K36" s="117">
        <f>'Розділ 3'!M67</f>
        <v>43929</v>
      </c>
      <c r="L36" s="117">
        <f>'Розділ 3'!Q67</f>
        <v>184367</v>
      </c>
      <c r="M36" s="117">
        <f>'Розділ 3'!R67</f>
        <v>16742</v>
      </c>
      <c r="O36" s="83"/>
    </row>
    <row r="37" spans="1:15" ht="20.25" customHeight="1">
      <c r="A37" s="49">
        <v>3</v>
      </c>
      <c r="B37" s="222"/>
      <c r="C37" s="50" t="s">
        <v>171</v>
      </c>
      <c r="D37" s="117">
        <f>'Розділ 4'!E28+'Розділ 4'!D28</f>
        <v>92644</v>
      </c>
      <c r="E37" s="117">
        <f>'Розділ 4'!E28</f>
        <v>84837</v>
      </c>
      <c r="F37" s="117">
        <f>'Розділ 4'!F28</f>
        <v>83434</v>
      </c>
      <c r="G37" s="117">
        <f>'Розділ 4'!G28</f>
        <v>78364</v>
      </c>
      <c r="H37" s="117">
        <f>'Розділ 4'!H28</f>
        <v>77185</v>
      </c>
      <c r="I37" s="117">
        <f>'Розділ 4'!J28</f>
        <v>331</v>
      </c>
      <c r="J37" s="117">
        <f>'Розділ 4'!K28</f>
        <v>4541</v>
      </c>
      <c r="K37" s="117">
        <f>'Розділ 4'!L28</f>
        <v>1822</v>
      </c>
      <c r="L37" s="117">
        <f>'Розділ 4'!M28</f>
        <v>9210</v>
      </c>
      <c r="M37" s="117">
        <f>'Розділ 4'!N28</f>
        <v>732</v>
      </c>
      <c r="O37" s="83"/>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&amp;L20ADF020&amp;CФорма № Зведений- 2-Ц, Підрозділ: Державна судова адміністрація України, Початок періоду: 01.01.2017, Кінець періоду: 31.12.2017&amp;R&amp;P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A1" sqref="A1:M1"/>
    </sheetView>
  </sheetViews>
  <sheetFormatPr defaultColWidth="9.421875" defaultRowHeight="12.75"/>
  <cols>
    <col min="1" max="1" width="4.28125" style="35" customWidth="1"/>
    <col min="2" max="2" width="38.421875" style="35" customWidth="1"/>
    <col min="3" max="3" width="11.28125" style="35" customWidth="1"/>
    <col min="4" max="4" width="11.140625" style="35" customWidth="1"/>
    <col min="5" max="5" width="11.8515625" style="35" customWidth="1"/>
    <col min="6" max="6" width="11.7109375" style="35" customWidth="1"/>
    <col min="7" max="7" width="10.140625" style="35" customWidth="1"/>
    <col min="8" max="8" width="11.421875" style="35" customWidth="1"/>
    <col min="9" max="9" width="10.7109375" style="35" customWidth="1"/>
    <col min="10" max="11" width="10.00390625" style="35" customWidth="1"/>
    <col min="12" max="12" width="11.00390625" style="35" customWidth="1"/>
    <col min="13" max="13" width="10.7109375" style="35" customWidth="1"/>
    <col min="14" max="16384" width="9.421875" style="35" customWidth="1"/>
  </cols>
  <sheetData>
    <row r="1" spans="1:13" ht="18.75">
      <c r="A1" s="242" t="s">
        <v>172</v>
      </c>
      <c r="B1" s="242"/>
      <c r="C1" s="242"/>
      <c r="D1" s="242"/>
      <c r="E1" s="242"/>
      <c r="F1" s="242"/>
      <c r="G1" s="242"/>
      <c r="H1" s="242"/>
      <c r="I1" s="242"/>
      <c r="J1" s="242"/>
      <c r="K1" s="242"/>
      <c r="L1" s="242"/>
      <c r="M1" s="242"/>
    </row>
    <row r="2" spans="1:8" ht="12.75">
      <c r="A2" s="1"/>
      <c r="B2" s="1"/>
      <c r="C2" s="1"/>
      <c r="D2" s="1"/>
      <c r="E2" s="1"/>
      <c r="F2" s="1"/>
      <c r="G2" s="1"/>
      <c r="H2" s="1"/>
    </row>
    <row r="3" spans="1:13" ht="18.75" customHeight="1">
      <c r="A3" s="243" t="s">
        <v>218</v>
      </c>
      <c r="B3" s="244" t="s">
        <v>173</v>
      </c>
      <c r="C3" s="245" t="s">
        <v>174</v>
      </c>
      <c r="D3" s="246"/>
      <c r="E3" s="246"/>
      <c r="F3" s="247"/>
      <c r="G3" s="248" t="s">
        <v>175</v>
      </c>
      <c r="H3" s="248"/>
      <c r="I3" s="248"/>
      <c r="J3" s="248"/>
      <c r="K3" s="248"/>
      <c r="L3" s="248"/>
      <c r="M3" s="248"/>
    </row>
    <row r="4" spans="1:13" ht="15.75" customHeight="1">
      <c r="A4" s="243"/>
      <c r="B4" s="244"/>
      <c r="C4" s="239" t="s">
        <v>116</v>
      </c>
      <c r="D4" s="240" t="s">
        <v>176</v>
      </c>
      <c r="E4" s="239" t="s">
        <v>177</v>
      </c>
      <c r="F4" s="239"/>
      <c r="G4" s="239" t="s">
        <v>68</v>
      </c>
      <c r="H4" s="240" t="s">
        <v>60</v>
      </c>
      <c r="I4" s="240"/>
      <c r="J4" s="240"/>
      <c r="K4" s="240"/>
      <c r="L4" s="239" t="s">
        <v>177</v>
      </c>
      <c r="M4" s="239"/>
    </row>
    <row r="5" spans="1:13" ht="15" customHeight="1">
      <c r="A5" s="243"/>
      <c r="B5" s="244"/>
      <c r="C5" s="239"/>
      <c r="D5" s="240"/>
      <c r="E5" s="239"/>
      <c r="F5" s="239"/>
      <c r="G5" s="239"/>
      <c r="H5" s="239" t="s">
        <v>178</v>
      </c>
      <c r="I5" s="239" t="s">
        <v>1</v>
      </c>
      <c r="J5" s="239" t="s">
        <v>179</v>
      </c>
      <c r="K5" s="241" t="s">
        <v>247</v>
      </c>
      <c r="L5" s="239"/>
      <c r="M5" s="239"/>
    </row>
    <row r="6" spans="1:13" ht="78.75" customHeight="1">
      <c r="A6" s="243"/>
      <c r="B6" s="244"/>
      <c r="C6" s="239"/>
      <c r="D6" s="240"/>
      <c r="E6" s="13" t="s">
        <v>180</v>
      </c>
      <c r="F6" s="13" t="s">
        <v>181</v>
      </c>
      <c r="G6" s="239"/>
      <c r="H6" s="239"/>
      <c r="I6" s="239"/>
      <c r="J6" s="239"/>
      <c r="K6" s="241"/>
      <c r="L6" s="13" t="s">
        <v>182</v>
      </c>
      <c r="M6" s="13" t="s">
        <v>183</v>
      </c>
    </row>
    <row r="7" spans="1:13" ht="12.75">
      <c r="A7" s="11" t="s">
        <v>61</v>
      </c>
      <c r="B7" s="11" t="s">
        <v>62</v>
      </c>
      <c r="C7" s="6">
        <v>1</v>
      </c>
      <c r="D7" s="6">
        <v>2</v>
      </c>
      <c r="E7" s="6">
        <v>3</v>
      </c>
      <c r="F7" s="6">
        <v>4</v>
      </c>
      <c r="G7" s="6">
        <v>5</v>
      </c>
      <c r="H7" s="6">
        <v>6</v>
      </c>
      <c r="I7" s="6">
        <v>7</v>
      </c>
      <c r="J7" s="6">
        <v>8</v>
      </c>
      <c r="K7" s="6">
        <v>9</v>
      </c>
      <c r="L7" s="6">
        <v>10</v>
      </c>
      <c r="M7" s="6">
        <v>11</v>
      </c>
    </row>
    <row r="8" spans="1:13" ht="28.5" customHeight="1">
      <c r="A8" s="3">
        <v>1</v>
      </c>
      <c r="B8" s="36" t="s">
        <v>184</v>
      </c>
      <c r="C8" s="113">
        <v>6553</v>
      </c>
      <c r="D8" s="113">
        <v>6</v>
      </c>
      <c r="E8" s="113">
        <v>164589427</v>
      </c>
      <c r="F8" s="113">
        <v>151378948</v>
      </c>
      <c r="G8" s="113">
        <v>228</v>
      </c>
      <c r="H8" s="118">
        <v>40</v>
      </c>
      <c r="I8" s="113">
        <v>149</v>
      </c>
      <c r="J8" s="113">
        <v>39</v>
      </c>
      <c r="K8" s="111">
        <v>4</v>
      </c>
      <c r="L8" s="111">
        <v>5273835</v>
      </c>
      <c r="M8" s="111">
        <v>3591275</v>
      </c>
    </row>
    <row r="9" spans="1:13" ht="43.5" customHeight="1">
      <c r="A9" s="3">
        <v>2</v>
      </c>
      <c r="B9" s="36" t="s">
        <v>185</v>
      </c>
      <c r="C9" s="113">
        <v>171</v>
      </c>
      <c r="D9" s="113"/>
      <c r="E9" s="113">
        <v>943463</v>
      </c>
      <c r="F9" s="113">
        <v>346294</v>
      </c>
      <c r="G9" s="113">
        <v>30</v>
      </c>
      <c r="H9" s="118">
        <v>1</v>
      </c>
      <c r="I9" s="113">
        <v>29</v>
      </c>
      <c r="J9" s="113"/>
      <c r="K9" s="111"/>
      <c r="L9" s="111">
        <v>140563</v>
      </c>
      <c r="M9" s="111">
        <v>138936</v>
      </c>
    </row>
    <row r="10" spans="1:13" ht="81" customHeight="1">
      <c r="A10" s="3">
        <v>3</v>
      </c>
      <c r="B10" s="36" t="s">
        <v>186</v>
      </c>
      <c r="C10" s="113">
        <v>53553</v>
      </c>
      <c r="D10" s="113">
        <v>763</v>
      </c>
      <c r="E10" s="113">
        <v>524998437</v>
      </c>
      <c r="F10" s="113">
        <v>508787072</v>
      </c>
      <c r="G10" s="113">
        <v>4504</v>
      </c>
      <c r="H10" s="118">
        <v>167</v>
      </c>
      <c r="I10" s="113">
        <v>4307</v>
      </c>
      <c r="J10" s="113">
        <v>30</v>
      </c>
      <c r="K10" s="111">
        <v>154</v>
      </c>
      <c r="L10" s="111">
        <v>33609913</v>
      </c>
      <c r="M10" s="111">
        <v>31697632</v>
      </c>
    </row>
    <row r="11" spans="1:13" ht="78.75" customHeight="1">
      <c r="A11" s="3">
        <v>4</v>
      </c>
      <c r="B11" s="36" t="s">
        <v>187</v>
      </c>
      <c r="C11" s="113">
        <v>8033</v>
      </c>
      <c r="D11" s="113">
        <v>42</v>
      </c>
      <c r="E11" s="113">
        <v>276031</v>
      </c>
      <c r="F11" s="113">
        <v>216087</v>
      </c>
      <c r="G11" s="113">
        <v>77</v>
      </c>
      <c r="H11" s="118">
        <v>31</v>
      </c>
      <c r="I11" s="113">
        <v>41</v>
      </c>
      <c r="J11" s="113">
        <v>5</v>
      </c>
      <c r="K11" s="111">
        <v>1</v>
      </c>
      <c r="L11" s="111">
        <v>36962</v>
      </c>
      <c r="M11" s="111">
        <v>33422</v>
      </c>
    </row>
    <row r="12" spans="1:13" ht="69" customHeight="1">
      <c r="A12" s="3">
        <v>5</v>
      </c>
      <c r="B12" s="36" t="s">
        <v>188</v>
      </c>
      <c r="C12" s="113">
        <v>31</v>
      </c>
      <c r="D12" s="113"/>
      <c r="E12" s="113">
        <v>139998</v>
      </c>
      <c r="F12" s="113">
        <v>196638</v>
      </c>
      <c r="G12" s="113">
        <v>4</v>
      </c>
      <c r="H12" s="118"/>
      <c r="I12" s="113">
        <v>4</v>
      </c>
      <c r="J12" s="113"/>
      <c r="K12" s="111">
        <v>2</v>
      </c>
      <c r="L12" s="111">
        <v>18812</v>
      </c>
      <c r="M12" s="111">
        <v>18812</v>
      </c>
    </row>
    <row r="13" spans="1:13" ht="27.75" customHeight="1">
      <c r="A13" s="3">
        <v>6</v>
      </c>
      <c r="B13" s="28" t="s">
        <v>189</v>
      </c>
      <c r="C13" s="111">
        <v>71949</v>
      </c>
      <c r="D13" s="111">
        <v>858</v>
      </c>
      <c r="E13" s="113">
        <v>690963479</v>
      </c>
      <c r="F13" s="113">
        <v>660941162</v>
      </c>
      <c r="G13" s="113">
        <v>4873</v>
      </c>
      <c r="H13" s="118">
        <v>250</v>
      </c>
      <c r="I13" s="113">
        <v>4547</v>
      </c>
      <c r="J13" s="113">
        <v>76</v>
      </c>
      <c r="K13" s="111">
        <v>165</v>
      </c>
      <c r="L13" s="111">
        <v>39615363</v>
      </c>
      <c r="M13" s="111">
        <v>36015355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2" r:id="rId1"/>
  <headerFooter>
    <oddFooter>&amp;L20ADF020&amp;CФорма № Зведений- 2-Ц, Підрозділ: Державна судова адміністрація України,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A2" sqref="A2:R2"/>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10.140625" style="35" customWidth="1"/>
    <col min="10" max="10" width="8.7109375" style="35" customWidth="1"/>
    <col min="11" max="11" width="9.57421875" style="35" customWidth="1"/>
    <col min="12" max="12" width="8.8515625" style="35" customWidth="1"/>
    <col min="13" max="13" width="9.7109375" style="35" customWidth="1"/>
    <col min="14" max="14" width="16.00390625" style="35" customWidth="1"/>
    <col min="15" max="15" width="14.57421875" style="35" customWidth="1"/>
    <col min="16" max="16" width="13.140625" style="35" customWidth="1"/>
    <col min="17" max="18" width="7.8515625" style="35" customWidth="1"/>
    <col min="19" max="16384" width="9.421875" style="35" customWidth="1"/>
  </cols>
  <sheetData>
    <row r="1" ht="6.75" customHeight="1"/>
    <row r="2" spans="1:18" ht="18.75">
      <c r="A2" s="242" t="s">
        <v>190</v>
      </c>
      <c r="B2" s="242"/>
      <c r="C2" s="242"/>
      <c r="D2" s="242"/>
      <c r="E2" s="242"/>
      <c r="F2" s="242"/>
      <c r="G2" s="242"/>
      <c r="H2" s="242"/>
      <c r="I2" s="242"/>
      <c r="J2" s="242"/>
      <c r="K2" s="242"/>
      <c r="L2" s="242"/>
      <c r="M2" s="242"/>
      <c r="N2" s="242"/>
      <c r="O2" s="242"/>
      <c r="P2" s="242"/>
      <c r="Q2" s="242"/>
      <c r="R2" s="242"/>
    </row>
    <row r="3" spans="1:16" ht="2.25" customHeight="1">
      <c r="A3" s="1"/>
      <c r="B3" s="1"/>
      <c r="C3" s="1"/>
      <c r="D3" s="1"/>
      <c r="E3" s="1"/>
      <c r="F3" s="1"/>
      <c r="G3" s="1"/>
      <c r="H3" s="1"/>
      <c r="I3" s="1"/>
      <c r="J3" s="1"/>
      <c r="K3" s="1"/>
      <c r="L3" s="1"/>
      <c r="M3" s="1"/>
      <c r="N3" s="1"/>
      <c r="O3" s="1"/>
      <c r="P3" s="1"/>
    </row>
    <row r="4" spans="1:18" ht="18" customHeight="1">
      <c r="A4" s="259" t="s">
        <v>218</v>
      </c>
      <c r="B4" s="239" t="s">
        <v>58</v>
      </c>
      <c r="C4" s="240"/>
      <c r="D4" s="261" t="s">
        <v>191</v>
      </c>
      <c r="E4" s="261" t="s">
        <v>192</v>
      </c>
      <c r="F4" s="252" t="s">
        <v>0</v>
      </c>
      <c r="G4" s="264"/>
      <c r="H4" s="264"/>
      <c r="I4" s="264"/>
      <c r="J4" s="264"/>
      <c r="K4" s="264"/>
      <c r="L4" s="265"/>
      <c r="M4" s="266" t="s">
        <v>193</v>
      </c>
      <c r="N4" s="268" t="s">
        <v>248</v>
      </c>
      <c r="O4" s="269"/>
      <c r="P4" s="270"/>
      <c r="Q4" s="271" t="s">
        <v>2</v>
      </c>
      <c r="R4" s="271"/>
    </row>
    <row r="5" spans="1:18" ht="17.25" customHeight="1">
      <c r="A5" s="259"/>
      <c r="B5" s="239"/>
      <c r="C5" s="240"/>
      <c r="D5" s="262"/>
      <c r="E5" s="262"/>
      <c r="F5" s="261" t="s">
        <v>68</v>
      </c>
      <c r="G5" s="250" t="s">
        <v>60</v>
      </c>
      <c r="H5" s="251"/>
      <c r="I5" s="251"/>
      <c r="J5" s="251"/>
      <c r="K5" s="251"/>
      <c r="L5" s="251"/>
      <c r="M5" s="267"/>
      <c r="N5" s="273" t="s">
        <v>194</v>
      </c>
      <c r="O5" s="273" t="s">
        <v>195</v>
      </c>
      <c r="P5" s="273" t="s">
        <v>196</v>
      </c>
      <c r="Q5" s="271"/>
      <c r="R5" s="271"/>
    </row>
    <row r="6" spans="1:18" ht="18.75" customHeight="1">
      <c r="A6" s="260"/>
      <c r="B6" s="240"/>
      <c r="C6" s="240"/>
      <c r="D6" s="262"/>
      <c r="E6" s="262"/>
      <c r="F6" s="272"/>
      <c r="G6" s="240" t="s">
        <v>197</v>
      </c>
      <c r="H6" s="276" t="s">
        <v>40</v>
      </c>
      <c r="I6" s="277"/>
      <c r="J6" s="240" t="s">
        <v>66</v>
      </c>
      <c r="K6" s="240" t="s">
        <v>198</v>
      </c>
      <c r="L6" s="240" t="s">
        <v>199</v>
      </c>
      <c r="M6" s="267"/>
      <c r="N6" s="274"/>
      <c r="O6" s="274"/>
      <c r="P6" s="274"/>
      <c r="Q6" s="271"/>
      <c r="R6" s="271"/>
    </row>
    <row r="7" spans="1:20" ht="86.25" customHeight="1">
      <c r="A7" s="260"/>
      <c r="B7" s="240"/>
      <c r="C7" s="240"/>
      <c r="D7" s="263"/>
      <c r="E7" s="263"/>
      <c r="F7" s="272"/>
      <c r="G7" s="240"/>
      <c r="H7" s="22" t="s">
        <v>249</v>
      </c>
      <c r="I7" s="22" t="s">
        <v>250</v>
      </c>
      <c r="J7" s="240"/>
      <c r="K7" s="240"/>
      <c r="L7" s="240"/>
      <c r="M7" s="267"/>
      <c r="N7" s="275"/>
      <c r="O7" s="275"/>
      <c r="P7" s="275"/>
      <c r="Q7" s="10" t="s">
        <v>68</v>
      </c>
      <c r="R7" s="96" t="s">
        <v>200</v>
      </c>
      <c r="S7" s="56"/>
      <c r="T7" s="55"/>
    </row>
    <row r="8" spans="1:20" ht="18" customHeight="1">
      <c r="A8" s="6" t="s">
        <v>61</v>
      </c>
      <c r="B8" s="239" t="s">
        <v>62</v>
      </c>
      <c r="C8" s="252"/>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53" t="s">
        <v>251</v>
      </c>
      <c r="C9" s="254"/>
      <c r="D9" s="116">
        <v>12176</v>
      </c>
      <c r="E9" s="117">
        <v>29758</v>
      </c>
      <c r="F9" s="113">
        <v>28011</v>
      </c>
      <c r="G9" s="117">
        <v>23254</v>
      </c>
      <c r="H9" s="117">
        <v>2422</v>
      </c>
      <c r="I9" s="117">
        <v>20645</v>
      </c>
      <c r="J9" s="117">
        <v>154</v>
      </c>
      <c r="K9" s="117">
        <v>1182</v>
      </c>
      <c r="L9" s="117">
        <v>3407</v>
      </c>
      <c r="M9" s="113">
        <v>2396</v>
      </c>
      <c r="N9" s="113">
        <v>949595130</v>
      </c>
      <c r="O9" s="113">
        <v>37563404</v>
      </c>
      <c r="P9" s="113">
        <v>21800</v>
      </c>
      <c r="Q9" s="113">
        <v>13923</v>
      </c>
      <c r="R9" s="113">
        <v>1905</v>
      </c>
      <c r="S9" s="57"/>
      <c r="T9" s="55"/>
    </row>
    <row r="10" spans="1:20" ht="18" customHeight="1">
      <c r="A10" s="3">
        <v>2</v>
      </c>
      <c r="B10" s="255" t="s">
        <v>60</v>
      </c>
      <c r="C10" s="5" t="s">
        <v>103</v>
      </c>
      <c r="D10" s="113">
        <v>58</v>
      </c>
      <c r="E10" s="113">
        <v>249</v>
      </c>
      <c r="F10" s="113">
        <v>232</v>
      </c>
      <c r="G10" s="113">
        <v>194</v>
      </c>
      <c r="H10" s="113">
        <v>77</v>
      </c>
      <c r="I10" s="113">
        <v>164</v>
      </c>
      <c r="J10" s="113">
        <v>2</v>
      </c>
      <c r="K10" s="113">
        <v>8</v>
      </c>
      <c r="L10" s="113">
        <v>28</v>
      </c>
      <c r="M10" s="113">
        <v>29</v>
      </c>
      <c r="N10" s="113">
        <v>2168470</v>
      </c>
      <c r="O10" s="113">
        <v>3945850</v>
      </c>
      <c r="P10" s="113"/>
      <c r="Q10" s="113">
        <v>75</v>
      </c>
      <c r="R10" s="113">
        <v>5</v>
      </c>
      <c r="S10" s="58"/>
      <c r="T10" s="55"/>
    </row>
    <row r="11" spans="1:20" ht="18.75" customHeight="1">
      <c r="A11" s="3">
        <v>3</v>
      </c>
      <c r="B11" s="255"/>
      <c r="C11" s="5" t="s">
        <v>104</v>
      </c>
      <c r="D11" s="113">
        <v>90</v>
      </c>
      <c r="E11" s="113">
        <v>185</v>
      </c>
      <c r="F11" s="113">
        <v>145</v>
      </c>
      <c r="G11" s="113">
        <v>109</v>
      </c>
      <c r="H11" s="113">
        <v>12</v>
      </c>
      <c r="I11" s="113">
        <v>87</v>
      </c>
      <c r="J11" s="113">
        <v>1</v>
      </c>
      <c r="K11" s="113">
        <v>5</v>
      </c>
      <c r="L11" s="113">
        <v>30</v>
      </c>
      <c r="M11" s="113">
        <v>13</v>
      </c>
      <c r="N11" s="113">
        <v>12180313</v>
      </c>
      <c r="O11" s="113"/>
      <c r="P11" s="113"/>
      <c r="Q11" s="113">
        <v>130</v>
      </c>
      <c r="R11" s="113">
        <v>14</v>
      </c>
      <c r="S11" s="56"/>
      <c r="T11" s="55"/>
    </row>
    <row r="12" spans="1:20" ht="26.25" customHeight="1">
      <c r="A12" s="3">
        <v>4</v>
      </c>
      <c r="B12" s="255"/>
      <c r="C12" s="92" t="s">
        <v>55</v>
      </c>
      <c r="D12" s="113">
        <v>8732</v>
      </c>
      <c r="E12" s="113">
        <v>21672</v>
      </c>
      <c r="F12" s="113">
        <v>20866</v>
      </c>
      <c r="G12" s="113">
        <v>17505</v>
      </c>
      <c r="H12" s="113">
        <v>1482</v>
      </c>
      <c r="I12" s="113">
        <v>15750</v>
      </c>
      <c r="J12" s="113">
        <v>104</v>
      </c>
      <c r="K12" s="113">
        <v>861</v>
      </c>
      <c r="L12" s="113">
        <v>2386</v>
      </c>
      <c r="M12" s="113">
        <v>2013</v>
      </c>
      <c r="N12" s="113">
        <v>669762514</v>
      </c>
      <c r="O12" s="113">
        <v>22392173</v>
      </c>
      <c r="P12" s="113">
        <v>21800</v>
      </c>
      <c r="Q12" s="113">
        <v>9538</v>
      </c>
      <c r="R12" s="113">
        <v>1433</v>
      </c>
      <c r="S12" s="56"/>
      <c r="T12" s="55"/>
    </row>
    <row r="13" spans="1:20" ht="19.5" customHeight="1">
      <c r="A13" s="3">
        <v>5</v>
      </c>
      <c r="B13" s="256" t="s">
        <v>53</v>
      </c>
      <c r="C13" s="256"/>
      <c r="D13" s="113">
        <v>592</v>
      </c>
      <c r="E13" s="113">
        <v>868</v>
      </c>
      <c r="F13" s="113">
        <v>787</v>
      </c>
      <c r="G13" s="113">
        <v>593</v>
      </c>
      <c r="H13" s="113">
        <v>46</v>
      </c>
      <c r="I13" s="113">
        <v>464</v>
      </c>
      <c r="J13" s="113">
        <v>6</v>
      </c>
      <c r="K13" s="113">
        <v>20</v>
      </c>
      <c r="L13" s="113">
        <v>168</v>
      </c>
      <c r="M13" s="113">
        <v>113</v>
      </c>
      <c r="N13" s="113">
        <v>17347865</v>
      </c>
      <c r="O13" s="113">
        <v>2825953</v>
      </c>
      <c r="P13" s="113">
        <v>4500</v>
      </c>
      <c r="Q13" s="113">
        <v>673</v>
      </c>
      <c r="R13" s="113">
        <v>147</v>
      </c>
      <c r="S13" s="56"/>
      <c r="T13" s="55"/>
    </row>
    <row r="14" spans="1:20" ht="27.75" customHeight="1">
      <c r="A14" s="3">
        <v>6</v>
      </c>
      <c r="B14" s="256" t="s">
        <v>54</v>
      </c>
      <c r="C14" s="256"/>
      <c r="D14" s="113">
        <v>131</v>
      </c>
      <c r="E14" s="113">
        <v>173</v>
      </c>
      <c r="F14" s="113">
        <v>138</v>
      </c>
      <c r="G14" s="113">
        <v>101</v>
      </c>
      <c r="H14" s="113">
        <v>4</v>
      </c>
      <c r="I14" s="113">
        <v>56</v>
      </c>
      <c r="J14" s="113">
        <v>2</v>
      </c>
      <c r="K14" s="113">
        <v>11</v>
      </c>
      <c r="L14" s="113">
        <v>23</v>
      </c>
      <c r="M14" s="113">
        <v>44</v>
      </c>
      <c r="N14" s="113">
        <v>2919564</v>
      </c>
      <c r="O14" s="113">
        <v>359312</v>
      </c>
      <c r="P14" s="113"/>
      <c r="Q14" s="113">
        <v>166</v>
      </c>
      <c r="R14" s="113">
        <v>29</v>
      </c>
      <c r="S14" s="56"/>
      <c r="T14" s="55"/>
    </row>
    <row r="15" spans="1:18" ht="18.75" customHeight="1">
      <c r="A15" s="3">
        <v>7</v>
      </c>
      <c r="B15" s="257" t="s">
        <v>47</v>
      </c>
      <c r="C15" s="258"/>
      <c r="D15" s="113">
        <v>276</v>
      </c>
      <c r="E15" s="113">
        <v>478</v>
      </c>
      <c r="F15" s="113">
        <v>402</v>
      </c>
      <c r="G15" s="113">
        <v>283</v>
      </c>
      <c r="H15" s="113">
        <v>58</v>
      </c>
      <c r="I15" s="113">
        <v>196</v>
      </c>
      <c r="J15" s="113">
        <v>2</v>
      </c>
      <c r="K15" s="113">
        <v>29</v>
      </c>
      <c r="L15" s="113">
        <v>88</v>
      </c>
      <c r="M15" s="113">
        <v>70</v>
      </c>
      <c r="N15" s="113">
        <v>10940586</v>
      </c>
      <c r="O15" s="113">
        <v>3880770</v>
      </c>
      <c r="P15" s="113"/>
      <c r="Q15" s="113">
        <v>352</v>
      </c>
      <c r="R15" s="113">
        <v>40</v>
      </c>
    </row>
    <row r="16" spans="1:18" ht="20.25" customHeight="1">
      <c r="A16" s="3">
        <v>8</v>
      </c>
      <c r="B16" s="280" t="s">
        <v>48</v>
      </c>
      <c r="C16" s="97" t="s">
        <v>49</v>
      </c>
      <c r="D16" s="113">
        <v>164</v>
      </c>
      <c r="E16" s="113">
        <v>267</v>
      </c>
      <c r="F16" s="113">
        <v>249</v>
      </c>
      <c r="G16" s="113">
        <v>175</v>
      </c>
      <c r="H16" s="113">
        <v>39</v>
      </c>
      <c r="I16" s="113">
        <v>121</v>
      </c>
      <c r="J16" s="113">
        <v>2</v>
      </c>
      <c r="K16" s="113">
        <v>18</v>
      </c>
      <c r="L16" s="113">
        <v>54</v>
      </c>
      <c r="M16" s="113">
        <v>44</v>
      </c>
      <c r="N16" s="113">
        <v>9119223</v>
      </c>
      <c r="O16" s="113">
        <v>3420310</v>
      </c>
      <c r="P16" s="113"/>
      <c r="Q16" s="113">
        <v>182</v>
      </c>
      <c r="R16" s="113">
        <v>17</v>
      </c>
    </row>
    <row r="17" spans="1:18" ht="21" customHeight="1">
      <c r="A17" s="3">
        <v>9</v>
      </c>
      <c r="B17" s="280"/>
      <c r="C17" s="97" t="s">
        <v>50</v>
      </c>
      <c r="D17" s="113">
        <v>38</v>
      </c>
      <c r="E17" s="113">
        <v>48</v>
      </c>
      <c r="F17" s="113">
        <v>45</v>
      </c>
      <c r="G17" s="113">
        <v>29</v>
      </c>
      <c r="H17" s="113">
        <v>7</v>
      </c>
      <c r="I17" s="113">
        <v>15</v>
      </c>
      <c r="J17" s="113"/>
      <c r="K17" s="113">
        <v>4</v>
      </c>
      <c r="L17" s="113">
        <v>12</v>
      </c>
      <c r="M17" s="113">
        <v>11</v>
      </c>
      <c r="N17" s="113">
        <v>12770</v>
      </c>
      <c r="O17" s="113"/>
      <c r="P17" s="113"/>
      <c r="Q17" s="113">
        <v>41</v>
      </c>
      <c r="R17" s="113">
        <v>9</v>
      </c>
    </row>
    <row r="18" spans="1:18" ht="51.75" customHeight="1">
      <c r="A18" s="3">
        <v>10</v>
      </c>
      <c r="B18" s="280"/>
      <c r="C18" s="97" t="s">
        <v>51</v>
      </c>
      <c r="D18" s="113">
        <v>5</v>
      </c>
      <c r="E18" s="113">
        <v>36</v>
      </c>
      <c r="F18" s="113">
        <v>7</v>
      </c>
      <c r="G18" s="113">
        <v>4</v>
      </c>
      <c r="H18" s="113"/>
      <c r="I18" s="113">
        <v>2</v>
      </c>
      <c r="J18" s="113"/>
      <c r="K18" s="113">
        <v>2</v>
      </c>
      <c r="L18" s="113">
        <v>1</v>
      </c>
      <c r="M18" s="113">
        <v>3</v>
      </c>
      <c r="N18" s="113">
        <v>56962</v>
      </c>
      <c r="O18" s="113"/>
      <c r="P18" s="113"/>
      <c r="Q18" s="113">
        <v>34</v>
      </c>
      <c r="R18" s="113">
        <v>4</v>
      </c>
    </row>
    <row r="19" spans="1:18" ht="39.75" customHeight="1">
      <c r="A19" s="3">
        <v>11</v>
      </c>
      <c r="B19" s="280"/>
      <c r="C19" s="97" t="s">
        <v>52</v>
      </c>
      <c r="D19" s="113">
        <v>3</v>
      </c>
      <c r="E19" s="113">
        <v>4</v>
      </c>
      <c r="F19" s="113">
        <v>2</v>
      </c>
      <c r="G19" s="113">
        <v>2</v>
      </c>
      <c r="H19" s="113"/>
      <c r="I19" s="113">
        <v>2</v>
      </c>
      <c r="J19" s="113"/>
      <c r="K19" s="113"/>
      <c r="L19" s="113"/>
      <c r="M19" s="113">
        <v>2</v>
      </c>
      <c r="N19" s="113"/>
      <c r="O19" s="113"/>
      <c r="P19" s="113"/>
      <c r="Q19" s="113">
        <v>5</v>
      </c>
      <c r="R19" s="113">
        <v>1</v>
      </c>
    </row>
    <row r="20" spans="1:18" ht="28.5" customHeight="1">
      <c r="A20" s="3">
        <v>12</v>
      </c>
      <c r="B20" s="253" t="s">
        <v>252</v>
      </c>
      <c r="C20" s="253"/>
      <c r="D20" s="113">
        <v>247</v>
      </c>
      <c r="E20" s="113">
        <v>230</v>
      </c>
      <c r="F20" s="113">
        <v>206</v>
      </c>
      <c r="G20" s="113">
        <v>128</v>
      </c>
      <c r="H20" s="113">
        <v>22</v>
      </c>
      <c r="I20" s="113">
        <v>87</v>
      </c>
      <c r="J20" s="113">
        <v>3</v>
      </c>
      <c r="K20" s="113">
        <v>31</v>
      </c>
      <c r="L20" s="113">
        <v>44</v>
      </c>
      <c r="M20" s="113">
        <v>18</v>
      </c>
      <c r="N20" s="113">
        <v>180473838</v>
      </c>
      <c r="O20" s="113">
        <v>1978066</v>
      </c>
      <c r="P20" s="113">
        <v>103000</v>
      </c>
      <c r="Q20" s="113">
        <v>271</v>
      </c>
      <c r="R20" s="113">
        <v>54</v>
      </c>
    </row>
    <row r="21" spans="1:18" ht="18" customHeight="1">
      <c r="A21" s="3">
        <v>13</v>
      </c>
      <c r="B21" s="255" t="s">
        <v>48</v>
      </c>
      <c r="C21" s="5" t="s">
        <v>105</v>
      </c>
      <c r="D21" s="113">
        <v>114</v>
      </c>
      <c r="E21" s="113">
        <v>87</v>
      </c>
      <c r="F21" s="113">
        <v>96</v>
      </c>
      <c r="G21" s="113">
        <v>59</v>
      </c>
      <c r="H21" s="113">
        <v>13</v>
      </c>
      <c r="I21" s="113">
        <v>37</v>
      </c>
      <c r="J21" s="113">
        <v>2</v>
      </c>
      <c r="K21" s="113">
        <v>21</v>
      </c>
      <c r="L21" s="113">
        <v>14</v>
      </c>
      <c r="M21" s="113">
        <v>7</v>
      </c>
      <c r="N21" s="113">
        <v>7958468</v>
      </c>
      <c r="O21" s="113">
        <v>1696022</v>
      </c>
      <c r="P21" s="113">
        <v>3000</v>
      </c>
      <c r="Q21" s="113">
        <v>105</v>
      </c>
      <c r="R21" s="113">
        <v>23</v>
      </c>
    </row>
    <row r="22" spans="1:18" ht="19.5" customHeight="1">
      <c r="A22" s="3">
        <v>14</v>
      </c>
      <c r="B22" s="255"/>
      <c r="C22" s="5" t="s">
        <v>106</v>
      </c>
      <c r="D22" s="113">
        <v>7</v>
      </c>
      <c r="E22" s="113">
        <v>3</v>
      </c>
      <c r="F22" s="113">
        <v>4</v>
      </c>
      <c r="G22" s="113">
        <v>2</v>
      </c>
      <c r="H22" s="113"/>
      <c r="I22" s="113">
        <v>1</v>
      </c>
      <c r="J22" s="113"/>
      <c r="K22" s="113">
        <v>1</v>
      </c>
      <c r="L22" s="113">
        <v>1</v>
      </c>
      <c r="M22" s="113"/>
      <c r="N22" s="113">
        <v>4221580</v>
      </c>
      <c r="O22" s="113">
        <v>145000</v>
      </c>
      <c r="P22" s="113"/>
      <c r="Q22" s="113">
        <v>6</v>
      </c>
      <c r="R22" s="113">
        <v>2</v>
      </c>
    </row>
    <row r="23" spans="1:18" ht="42" customHeight="1">
      <c r="A23" s="3">
        <v>15</v>
      </c>
      <c r="B23" s="255"/>
      <c r="C23" s="5" t="s">
        <v>130</v>
      </c>
      <c r="D23" s="113">
        <v>42</v>
      </c>
      <c r="E23" s="113">
        <v>21</v>
      </c>
      <c r="F23" s="113">
        <v>27</v>
      </c>
      <c r="G23" s="113">
        <v>18</v>
      </c>
      <c r="H23" s="113"/>
      <c r="I23" s="113">
        <v>10</v>
      </c>
      <c r="J23" s="113"/>
      <c r="K23" s="113"/>
      <c r="L23" s="113">
        <v>9</v>
      </c>
      <c r="M23" s="113">
        <v>5</v>
      </c>
      <c r="N23" s="113">
        <v>131920705</v>
      </c>
      <c r="O23" s="113">
        <v>22159</v>
      </c>
      <c r="P23" s="113"/>
      <c r="Q23" s="113">
        <v>36</v>
      </c>
      <c r="R23" s="113">
        <v>12</v>
      </c>
    </row>
    <row r="24" spans="1:18" ht="30" customHeight="1">
      <c r="A24" s="3">
        <v>16</v>
      </c>
      <c r="B24" s="255"/>
      <c r="C24" s="36" t="s">
        <v>56</v>
      </c>
      <c r="D24" s="113">
        <v>53</v>
      </c>
      <c r="E24" s="113">
        <v>83</v>
      </c>
      <c r="F24" s="113">
        <v>50</v>
      </c>
      <c r="G24" s="113">
        <v>27</v>
      </c>
      <c r="H24" s="113">
        <v>4</v>
      </c>
      <c r="I24" s="113">
        <v>22</v>
      </c>
      <c r="J24" s="113">
        <v>1</v>
      </c>
      <c r="K24" s="113">
        <v>7</v>
      </c>
      <c r="L24" s="113">
        <v>15</v>
      </c>
      <c r="M24" s="113">
        <v>2</v>
      </c>
      <c r="N24" s="113">
        <v>31155575</v>
      </c>
      <c r="O24" s="113"/>
      <c r="P24" s="113"/>
      <c r="Q24" s="113">
        <v>86</v>
      </c>
      <c r="R24" s="113">
        <v>14</v>
      </c>
    </row>
    <row r="25" spans="1:18" ht="28.5" customHeight="1">
      <c r="A25" s="3">
        <v>17</v>
      </c>
      <c r="B25" s="255"/>
      <c r="C25" s="36" t="s">
        <v>57</v>
      </c>
      <c r="D25" s="113">
        <v>1</v>
      </c>
      <c r="E25" s="113"/>
      <c r="F25" s="113"/>
      <c r="G25" s="113"/>
      <c r="H25" s="113"/>
      <c r="I25" s="113"/>
      <c r="J25" s="113"/>
      <c r="K25" s="113"/>
      <c r="L25" s="113"/>
      <c r="M25" s="113"/>
      <c r="N25" s="113"/>
      <c r="O25" s="113"/>
      <c r="P25" s="113"/>
      <c r="Q25" s="113">
        <v>1</v>
      </c>
      <c r="R25" s="113">
        <v>1</v>
      </c>
    </row>
    <row r="26" spans="1:18" s="39" customFormat="1" ht="24.75" customHeight="1">
      <c r="A26" s="3">
        <v>18</v>
      </c>
      <c r="B26" s="253" t="s">
        <v>253</v>
      </c>
      <c r="C26" s="253"/>
      <c r="D26" s="113">
        <v>66229</v>
      </c>
      <c r="E26" s="113">
        <v>185626</v>
      </c>
      <c r="F26" s="113">
        <v>180545</v>
      </c>
      <c r="G26" s="113">
        <v>160121</v>
      </c>
      <c r="H26" s="113">
        <v>107915</v>
      </c>
      <c r="I26" s="113">
        <v>149020</v>
      </c>
      <c r="J26" s="113">
        <v>2242</v>
      </c>
      <c r="K26" s="113">
        <v>4825</v>
      </c>
      <c r="L26" s="113">
        <v>13277</v>
      </c>
      <c r="M26" s="113">
        <v>17428</v>
      </c>
      <c r="N26" s="113">
        <v>50409304667</v>
      </c>
      <c r="O26" s="113">
        <v>17054817576</v>
      </c>
      <c r="P26" s="113">
        <v>18031282</v>
      </c>
      <c r="Q26" s="113">
        <v>71310</v>
      </c>
      <c r="R26" s="113">
        <v>5815</v>
      </c>
    </row>
    <row r="27" spans="1:18" ht="15" customHeight="1">
      <c r="A27" s="3">
        <v>19</v>
      </c>
      <c r="B27" s="255" t="s">
        <v>48</v>
      </c>
      <c r="C27" s="5" t="s">
        <v>107</v>
      </c>
      <c r="D27" s="113">
        <v>2782</v>
      </c>
      <c r="E27" s="113">
        <v>5146</v>
      </c>
      <c r="F27" s="113">
        <v>4822</v>
      </c>
      <c r="G27" s="113">
        <v>3703</v>
      </c>
      <c r="H27" s="113">
        <v>1038</v>
      </c>
      <c r="I27" s="113">
        <v>2866</v>
      </c>
      <c r="J27" s="113">
        <v>59</v>
      </c>
      <c r="K27" s="113">
        <v>247</v>
      </c>
      <c r="L27" s="113">
        <v>805</v>
      </c>
      <c r="M27" s="113">
        <v>519</v>
      </c>
      <c r="N27" s="113">
        <v>1747258474</v>
      </c>
      <c r="O27" s="113">
        <v>76855168</v>
      </c>
      <c r="P27" s="113">
        <v>228421</v>
      </c>
      <c r="Q27" s="113">
        <v>3106</v>
      </c>
      <c r="R27" s="113">
        <v>326</v>
      </c>
    </row>
    <row r="28" spans="1:18" ht="15" customHeight="1">
      <c r="A28" s="3">
        <v>20</v>
      </c>
      <c r="B28" s="278"/>
      <c r="C28" s="5" t="s">
        <v>108</v>
      </c>
      <c r="D28" s="113">
        <v>919</v>
      </c>
      <c r="E28" s="113">
        <v>1143</v>
      </c>
      <c r="F28" s="113">
        <v>974</v>
      </c>
      <c r="G28" s="113">
        <v>645</v>
      </c>
      <c r="H28" s="113">
        <v>74</v>
      </c>
      <c r="I28" s="113">
        <v>335</v>
      </c>
      <c r="J28" s="113">
        <v>11</v>
      </c>
      <c r="K28" s="113">
        <v>73</v>
      </c>
      <c r="L28" s="113">
        <v>245</v>
      </c>
      <c r="M28" s="113">
        <v>145</v>
      </c>
      <c r="N28" s="113">
        <v>89251156</v>
      </c>
      <c r="O28" s="113">
        <v>206757</v>
      </c>
      <c r="P28" s="113">
        <v>5000</v>
      </c>
      <c r="Q28" s="113">
        <v>1088</v>
      </c>
      <c r="R28" s="113">
        <v>156</v>
      </c>
    </row>
    <row r="29" spans="1:18" ht="15" customHeight="1">
      <c r="A29" s="3">
        <v>21</v>
      </c>
      <c r="B29" s="278"/>
      <c r="C29" s="5" t="s">
        <v>109</v>
      </c>
      <c r="D29" s="113">
        <v>192</v>
      </c>
      <c r="E29" s="113">
        <v>314</v>
      </c>
      <c r="F29" s="113">
        <v>274</v>
      </c>
      <c r="G29" s="113">
        <v>193</v>
      </c>
      <c r="H29" s="113">
        <v>44</v>
      </c>
      <c r="I29" s="113">
        <v>153</v>
      </c>
      <c r="J29" s="113">
        <v>5</v>
      </c>
      <c r="K29" s="113">
        <v>23</v>
      </c>
      <c r="L29" s="113">
        <v>52</v>
      </c>
      <c r="M29" s="113">
        <v>34</v>
      </c>
      <c r="N29" s="113">
        <v>3759250</v>
      </c>
      <c r="O29" s="113">
        <v>6536</v>
      </c>
      <c r="P29" s="113"/>
      <c r="Q29" s="113">
        <v>232</v>
      </c>
      <c r="R29" s="113">
        <v>33</v>
      </c>
    </row>
    <row r="30" spans="1:18" ht="15" customHeight="1">
      <c r="A30" s="3">
        <v>22</v>
      </c>
      <c r="B30" s="278"/>
      <c r="C30" s="5" t="s">
        <v>110</v>
      </c>
      <c r="D30" s="113">
        <v>3274</v>
      </c>
      <c r="E30" s="113">
        <v>6740</v>
      </c>
      <c r="F30" s="113">
        <v>6237</v>
      </c>
      <c r="G30" s="113">
        <v>4411</v>
      </c>
      <c r="H30" s="113">
        <v>1082</v>
      </c>
      <c r="I30" s="113">
        <v>3146</v>
      </c>
      <c r="J30" s="113">
        <v>84</v>
      </c>
      <c r="K30" s="113">
        <v>465</v>
      </c>
      <c r="L30" s="113">
        <v>1274</v>
      </c>
      <c r="M30" s="113">
        <v>784</v>
      </c>
      <c r="N30" s="113">
        <v>119832770</v>
      </c>
      <c r="O30" s="113">
        <v>37546103</v>
      </c>
      <c r="P30" s="113">
        <v>29190</v>
      </c>
      <c r="Q30" s="113">
        <v>3777</v>
      </c>
      <c r="R30" s="113">
        <v>635</v>
      </c>
    </row>
    <row r="31" spans="1:18" ht="15" customHeight="1">
      <c r="A31" s="3">
        <v>23</v>
      </c>
      <c r="B31" s="278"/>
      <c r="C31" s="5" t="s">
        <v>111</v>
      </c>
      <c r="D31" s="113">
        <v>4166</v>
      </c>
      <c r="E31" s="113">
        <v>12867</v>
      </c>
      <c r="F31" s="113">
        <v>11680</v>
      </c>
      <c r="G31" s="113">
        <v>10166</v>
      </c>
      <c r="H31" s="113">
        <v>6294</v>
      </c>
      <c r="I31" s="113">
        <v>9349</v>
      </c>
      <c r="J31" s="113">
        <v>98</v>
      </c>
      <c r="K31" s="113">
        <v>437</v>
      </c>
      <c r="L31" s="113">
        <v>971</v>
      </c>
      <c r="M31" s="113">
        <v>1318</v>
      </c>
      <c r="N31" s="113">
        <v>300538976</v>
      </c>
      <c r="O31" s="113">
        <v>153061902</v>
      </c>
      <c r="P31" s="113">
        <v>197187</v>
      </c>
      <c r="Q31" s="113">
        <v>5353</v>
      </c>
      <c r="R31" s="113">
        <v>180</v>
      </c>
    </row>
    <row r="32" spans="1:18" ht="15" customHeight="1">
      <c r="A32" s="3">
        <v>24</v>
      </c>
      <c r="B32" s="278"/>
      <c r="C32" s="5" t="s">
        <v>112</v>
      </c>
      <c r="D32" s="113">
        <v>2004</v>
      </c>
      <c r="E32" s="113">
        <v>4671</v>
      </c>
      <c r="F32" s="113">
        <v>4239</v>
      </c>
      <c r="G32" s="113">
        <v>3668</v>
      </c>
      <c r="H32" s="113">
        <v>1686</v>
      </c>
      <c r="I32" s="113">
        <v>3252</v>
      </c>
      <c r="J32" s="113">
        <v>116</v>
      </c>
      <c r="K32" s="113">
        <v>161</v>
      </c>
      <c r="L32" s="113">
        <v>294</v>
      </c>
      <c r="M32" s="113">
        <v>404</v>
      </c>
      <c r="N32" s="113">
        <v>292395323</v>
      </c>
      <c r="O32" s="113">
        <v>78081422</v>
      </c>
      <c r="P32" s="113">
        <v>9461803</v>
      </c>
      <c r="Q32" s="113">
        <v>2436</v>
      </c>
      <c r="R32" s="113">
        <v>158</v>
      </c>
    </row>
    <row r="33" spans="1:18" ht="53.25" customHeight="1">
      <c r="A33" s="3">
        <v>25</v>
      </c>
      <c r="B33" s="278"/>
      <c r="C33" s="98" t="s">
        <v>254</v>
      </c>
      <c r="D33" s="113">
        <v>110</v>
      </c>
      <c r="E33" s="113">
        <v>402</v>
      </c>
      <c r="F33" s="113">
        <v>418</v>
      </c>
      <c r="G33" s="113">
        <v>379</v>
      </c>
      <c r="H33" s="113">
        <v>23</v>
      </c>
      <c r="I33" s="113">
        <v>363</v>
      </c>
      <c r="J33" s="113"/>
      <c r="K33" s="113">
        <v>10</v>
      </c>
      <c r="L33" s="113">
        <v>29</v>
      </c>
      <c r="M33" s="113">
        <v>81</v>
      </c>
      <c r="N33" s="113">
        <v>94666210</v>
      </c>
      <c r="O33" s="113">
        <v>9707166</v>
      </c>
      <c r="P33" s="113">
        <v>9086404</v>
      </c>
      <c r="Q33" s="113">
        <v>94</v>
      </c>
      <c r="R33" s="113">
        <v>4</v>
      </c>
    </row>
    <row r="34" spans="1:18" ht="15" customHeight="1">
      <c r="A34" s="3">
        <v>26</v>
      </c>
      <c r="B34" s="278"/>
      <c r="C34" s="36" t="s">
        <v>113</v>
      </c>
      <c r="D34" s="113">
        <v>48468</v>
      </c>
      <c r="E34" s="113">
        <v>146825</v>
      </c>
      <c r="F34" s="113">
        <v>144698</v>
      </c>
      <c r="G34" s="113">
        <v>131527</v>
      </c>
      <c r="H34" s="113">
        <v>95250</v>
      </c>
      <c r="I34" s="113">
        <v>125240</v>
      </c>
      <c r="J34" s="113">
        <v>1729</v>
      </c>
      <c r="K34" s="113">
        <v>2977</v>
      </c>
      <c r="L34" s="113">
        <v>8419</v>
      </c>
      <c r="M34" s="113">
        <v>13695</v>
      </c>
      <c r="N34" s="113">
        <v>46337680366</v>
      </c>
      <c r="O34" s="113">
        <v>15458666532</v>
      </c>
      <c r="P34" s="113">
        <v>7917873</v>
      </c>
      <c r="Q34" s="113">
        <v>50595</v>
      </c>
      <c r="R34" s="113">
        <v>3911</v>
      </c>
    </row>
    <row r="35" spans="1:18" ht="15" customHeight="1">
      <c r="A35" s="3">
        <v>27</v>
      </c>
      <c r="B35" s="278"/>
      <c r="C35" s="5" t="s">
        <v>3</v>
      </c>
      <c r="D35" s="113">
        <v>90</v>
      </c>
      <c r="E35" s="113">
        <v>177</v>
      </c>
      <c r="F35" s="113">
        <v>164</v>
      </c>
      <c r="G35" s="113">
        <v>119</v>
      </c>
      <c r="H35" s="113">
        <v>46</v>
      </c>
      <c r="I35" s="113">
        <v>95</v>
      </c>
      <c r="J35" s="113">
        <v>8</v>
      </c>
      <c r="K35" s="113">
        <v>12</v>
      </c>
      <c r="L35" s="113">
        <v>25</v>
      </c>
      <c r="M35" s="113">
        <v>15</v>
      </c>
      <c r="N35" s="113">
        <v>18711767</v>
      </c>
      <c r="O35" s="113">
        <v>2735372</v>
      </c>
      <c r="P35" s="113">
        <v>12000</v>
      </c>
      <c r="Q35" s="113">
        <v>103</v>
      </c>
      <c r="R35" s="113">
        <v>7</v>
      </c>
    </row>
    <row r="36" spans="1:18" ht="25.5" customHeight="1">
      <c r="A36" s="3">
        <v>28</v>
      </c>
      <c r="B36" s="249" t="s">
        <v>4</v>
      </c>
      <c r="C36" s="279"/>
      <c r="D36" s="113">
        <v>9310</v>
      </c>
      <c r="E36" s="113">
        <v>20942</v>
      </c>
      <c r="F36" s="113">
        <v>18438</v>
      </c>
      <c r="G36" s="113">
        <v>14713</v>
      </c>
      <c r="H36" s="113">
        <v>4682</v>
      </c>
      <c r="I36" s="113">
        <v>11762</v>
      </c>
      <c r="J36" s="113">
        <v>344</v>
      </c>
      <c r="K36" s="113">
        <v>1077</v>
      </c>
      <c r="L36" s="113">
        <v>2288</v>
      </c>
      <c r="M36" s="113">
        <v>2030</v>
      </c>
      <c r="N36" s="113">
        <v>5014352179</v>
      </c>
      <c r="O36" s="113">
        <v>1058459037</v>
      </c>
      <c r="P36" s="113">
        <v>70746988</v>
      </c>
      <c r="Q36" s="113">
        <v>11814</v>
      </c>
      <c r="R36" s="113">
        <v>1203</v>
      </c>
    </row>
    <row r="37" spans="1:18" ht="15" customHeight="1">
      <c r="A37" s="3">
        <v>29</v>
      </c>
      <c r="B37" s="253" t="s">
        <v>255</v>
      </c>
      <c r="C37" s="254"/>
      <c r="D37" s="113">
        <v>8726</v>
      </c>
      <c r="E37" s="113">
        <v>19317</v>
      </c>
      <c r="F37" s="113">
        <v>17053</v>
      </c>
      <c r="G37" s="113">
        <v>13674</v>
      </c>
      <c r="H37" s="113">
        <v>4375</v>
      </c>
      <c r="I37" s="113">
        <v>11049</v>
      </c>
      <c r="J37" s="113">
        <v>305</v>
      </c>
      <c r="K37" s="113">
        <v>1000</v>
      </c>
      <c r="L37" s="113">
        <v>2059</v>
      </c>
      <c r="M37" s="113">
        <v>1932</v>
      </c>
      <c r="N37" s="113">
        <v>4991319718</v>
      </c>
      <c r="O37" s="113">
        <v>1052041972</v>
      </c>
      <c r="P37" s="113">
        <v>70543488</v>
      </c>
      <c r="Q37" s="113">
        <v>10990</v>
      </c>
      <c r="R37" s="113">
        <v>1161</v>
      </c>
    </row>
    <row r="38" spans="1:18" ht="32.25" customHeight="1">
      <c r="A38" s="3">
        <v>30</v>
      </c>
      <c r="B38" s="278" t="s">
        <v>48</v>
      </c>
      <c r="C38" s="5" t="s">
        <v>235</v>
      </c>
      <c r="D38" s="113">
        <v>949</v>
      </c>
      <c r="E38" s="113">
        <v>2344</v>
      </c>
      <c r="F38" s="113">
        <v>2251</v>
      </c>
      <c r="G38" s="113">
        <v>1792</v>
      </c>
      <c r="H38" s="113">
        <v>489</v>
      </c>
      <c r="I38" s="113">
        <v>1641</v>
      </c>
      <c r="J38" s="113">
        <v>31</v>
      </c>
      <c r="K38" s="113">
        <v>137</v>
      </c>
      <c r="L38" s="113">
        <v>288</v>
      </c>
      <c r="M38" s="113">
        <v>207</v>
      </c>
      <c r="N38" s="113">
        <v>280594837</v>
      </c>
      <c r="O38" s="113">
        <v>67306352</v>
      </c>
      <c r="P38" s="113">
        <v>15541203</v>
      </c>
      <c r="Q38" s="113">
        <v>1042</v>
      </c>
      <c r="R38" s="113">
        <v>135</v>
      </c>
    </row>
    <row r="39" spans="1:18" ht="52.5" customHeight="1">
      <c r="A39" s="3">
        <v>31</v>
      </c>
      <c r="B39" s="278"/>
      <c r="C39" s="5" t="s">
        <v>5</v>
      </c>
      <c r="D39" s="113">
        <v>403</v>
      </c>
      <c r="E39" s="113">
        <v>818</v>
      </c>
      <c r="F39" s="113">
        <v>772</v>
      </c>
      <c r="G39" s="113">
        <v>625</v>
      </c>
      <c r="H39" s="113">
        <v>78</v>
      </c>
      <c r="I39" s="113">
        <v>511</v>
      </c>
      <c r="J39" s="113">
        <v>4</v>
      </c>
      <c r="K39" s="113">
        <v>42</v>
      </c>
      <c r="L39" s="113">
        <v>101</v>
      </c>
      <c r="M39" s="113">
        <v>120</v>
      </c>
      <c r="N39" s="113">
        <v>266791255</v>
      </c>
      <c r="O39" s="113">
        <v>21141178</v>
      </c>
      <c r="P39" s="113">
        <v>13656297</v>
      </c>
      <c r="Q39" s="113">
        <v>449</v>
      </c>
      <c r="R39" s="113">
        <v>49</v>
      </c>
    </row>
    <row r="40" spans="1:18" ht="70.5" customHeight="1">
      <c r="A40" s="3">
        <v>32</v>
      </c>
      <c r="B40" s="278"/>
      <c r="C40" s="5" t="s">
        <v>234</v>
      </c>
      <c r="D40" s="113">
        <v>281</v>
      </c>
      <c r="E40" s="113">
        <v>607</v>
      </c>
      <c r="F40" s="113">
        <v>460</v>
      </c>
      <c r="G40" s="113">
        <v>347</v>
      </c>
      <c r="H40" s="113">
        <v>19</v>
      </c>
      <c r="I40" s="113">
        <v>207</v>
      </c>
      <c r="J40" s="113">
        <v>23</v>
      </c>
      <c r="K40" s="113">
        <v>19</v>
      </c>
      <c r="L40" s="113">
        <v>68</v>
      </c>
      <c r="M40" s="113">
        <v>56</v>
      </c>
      <c r="N40" s="113">
        <v>2091798701.5</v>
      </c>
      <c r="O40" s="113">
        <v>38661079</v>
      </c>
      <c r="P40" s="113">
        <v>14762547</v>
      </c>
      <c r="Q40" s="113">
        <v>428</v>
      </c>
      <c r="R40" s="113">
        <v>48</v>
      </c>
    </row>
    <row r="41" spans="1:18" ht="28.5" customHeight="1">
      <c r="A41" s="3">
        <v>33</v>
      </c>
      <c r="B41" s="278"/>
      <c r="C41" s="5" t="s">
        <v>117</v>
      </c>
      <c r="D41" s="113">
        <v>3421</v>
      </c>
      <c r="E41" s="113">
        <v>5745</v>
      </c>
      <c r="F41" s="113">
        <v>5254</v>
      </c>
      <c r="G41" s="113">
        <v>4228</v>
      </c>
      <c r="H41" s="113">
        <v>1508</v>
      </c>
      <c r="I41" s="113">
        <v>3617</v>
      </c>
      <c r="J41" s="113">
        <v>87</v>
      </c>
      <c r="K41" s="113">
        <v>354</v>
      </c>
      <c r="L41" s="113">
        <v>583</v>
      </c>
      <c r="M41" s="113">
        <v>872</v>
      </c>
      <c r="N41" s="113">
        <v>484418656</v>
      </c>
      <c r="O41" s="113">
        <v>123456672</v>
      </c>
      <c r="P41" s="113">
        <v>5458444</v>
      </c>
      <c r="Q41" s="113">
        <v>3912</v>
      </c>
      <c r="R41" s="113">
        <v>482</v>
      </c>
    </row>
    <row r="42" spans="1:18" ht="39.75" customHeight="1">
      <c r="A42" s="3">
        <v>34</v>
      </c>
      <c r="B42" s="278"/>
      <c r="C42" s="5" t="s">
        <v>118</v>
      </c>
      <c r="D42" s="113">
        <v>149</v>
      </c>
      <c r="E42" s="113">
        <v>549</v>
      </c>
      <c r="F42" s="113">
        <v>552</v>
      </c>
      <c r="G42" s="113">
        <v>481</v>
      </c>
      <c r="H42" s="113">
        <v>183</v>
      </c>
      <c r="I42" s="113">
        <v>439</v>
      </c>
      <c r="J42" s="113">
        <v>2</v>
      </c>
      <c r="K42" s="113">
        <v>25</v>
      </c>
      <c r="L42" s="113">
        <v>44</v>
      </c>
      <c r="M42" s="113">
        <v>58</v>
      </c>
      <c r="N42" s="113">
        <v>296846501</v>
      </c>
      <c r="O42" s="113">
        <v>4526617</v>
      </c>
      <c r="P42" s="113"/>
      <c r="Q42" s="113">
        <v>146</v>
      </c>
      <c r="R42" s="113">
        <v>15</v>
      </c>
    </row>
    <row r="43" spans="1:18" ht="27" customHeight="1">
      <c r="A43" s="3">
        <v>35</v>
      </c>
      <c r="B43" s="278"/>
      <c r="C43" s="5" t="s">
        <v>119</v>
      </c>
      <c r="D43" s="113">
        <v>42</v>
      </c>
      <c r="E43" s="113">
        <v>66</v>
      </c>
      <c r="F43" s="113">
        <v>67</v>
      </c>
      <c r="G43" s="113">
        <v>50</v>
      </c>
      <c r="H43" s="113">
        <v>12</v>
      </c>
      <c r="I43" s="113">
        <v>25</v>
      </c>
      <c r="J43" s="113">
        <v>1</v>
      </c>
      <c r="K43" s="113">
        <v>3</v>
      </c>
      <c r="L43" s="113">
        <v>13</v>
      </c>
      <c r="M43" s="113">
        <v>23</v>
      </c>
      <c r="N43" s="113">
        <v>9412057</v>
      </c>
      <c r="O43" s="113">
        <v>483637</v>
      </c>
      <c r="P43" s="113">
        <v>51500</v>
      </c>
      <c r="Q43" s="113">
        <v>41</v>
      </c>
      <c r="R43" s="113">
        <v>5</v>
      </c>
    </row>
    <row r="44" spans="1:18" ht="31.5" customHeight="1">
      <c r="A44" s="3">
        <v>36</v>
      </c>
      <c r="B44" s="278"/>
      <c r="C44" s="5" t="s">
        <v>233</v>
      </c>
      <c r="D44" s="113">
        <v>3</v>
      </c>
      <c r="E44" s="113">
        <v>21</v>
      </c>
      <c r="F44" s="113">
        <v>16</v>
      </c>
      <c r="G44" s="113">
        <v>12</v>
      </c>
      <c r="H44" s="113"/>
      <c r="I44" s="113">
        <v>9</v>
      </c>
      <c r="J44" s="113"/>
      <c r="K44" s="113">
        <v>3</v>
      </c>
      <c r="L44" s="113">
        <v>1</v>
      </c>
      <c r="M44" s="113"/>
      <c r="N44" s="113">
        <v>75525</v>
      </c>
      <c r="O44" s="113">
        <v>23650</v>
      </c>
      <c r="P44" s="113"/>
      <c r="Q44" s="113">
        <v>8</v>
      </c>
      <c r="R44" s="113"/>
    </row>
    <row r="45" spans="1:18" ht="65.25" customHeight="1">
      <c r="A45" s="3">
        <v>37</v>
      </c>
      <c r="B45" s="278"/>
      <c r="C45" s="5" t="s">
        <v>232</v>
      </c>
      <c r="D45" s="113">
        <v>9</v>
      </c>
      <c r="E45" s="113">
        <v>21</v>
      </c>
      <c r="F45" s="113">
        <v>22</v>
      </c>
      <c r="G45" s="113">
        <v>16</v>
      </c>
      <c r="H45" s="113">
        <v>2</v>
      </c>
      <c r="I45" s="113">
        <v>10</v>
      </c>
      <c r="J45" s="113"/>
      <c r="K45" s="113">
        <v>3</v>
      </c>
      <c r="L45" s="113">
        <v>3</v>
      </c>
      <c r="M45" s="113">
        <v>2</v>
      </c>
      <c r="N45" s="113">
        <v>16102386</v>
      </c>
      <c r="O45" s="113">
        <v>126034</v>
      </c>
      <c r="P45" s="113">
        <v>62340</v>
      </c>
      <c r="Q45" s="113">
        <v>8</v>
      </c>
      <c r="R45" s="113">
        <v>2</v>
      </c>
    </row>
    <row r="46" spans="1:18" ht="15" customHeight="1">
      <c r="A46" s="3">
        <v>38</v>
      </c>
      <c r="B46" s="253" t="s">
        <v>120</v>
      </c>
      <c r="C46" s="254"/>
      <c r="D46" s="113">
        <v>13964</v>
      </c>
      <c r="E46" s="113">
        <v>63786</v>
      </c>
      <c r="F46" s="113">
        <v>63110</v>
      </c>
      <c r="G46" s="113">
        <v>58403</v>
      </c>
      <c r="H46" s="113">
        <v>3123</v>
      </c>
      <c r="I46" s="113">
        <v>55809</v>
      </c>
      <c r="J46" s="113">
        <v>233</v>
      </c>
      <c r="K46" s="113">
        <v>1064</v>
      </c>
      <c r="L46" s="113">
        <v>3406</v>
      </c>
      <c r="M46" s="113">
        <v>3763</v>
      </c>
      <c r="N46" s="113">
        <v>1603042621</v>
      </c>
      <c r="O46" s="113">
        <v>10186186</v>
      </c>
      <c r="P46" s="113">
        <v>43000</v>
      </c>
      <c r="Q46" s="113">
        <v>14640</v>
      </c>
      <c r="R46" s="113">
        <v>1091</v>
      </c>
    </row>
    <row r="47" spans="1:18" ht="25.5" customHeight="1">
      <c r="A47" s="3">
        <v>39</v>
      </c>
      <c r="B47" s="249" t="s">
        <v>6</v>
      </c>
      <c r="C47" s="249"/>
      <c r="D47" s="113">
        <v>986</v>
      </c>
      <c r="E47" s="113">
        <v>1519</v>
      </c>
      <c r="F47" s="113">
        <v>1336</v>
      </c>
      <c r="G47" s="113">
        <v>847</v>
      </c>
      <c r="H47" s="113">
        <v>117</v>
      </c>
      <c r="I47" s="113">
        <v>365</v>
      </c>
      <c r="J47" s="113">
        <v>65</v>
      </c>
      <c r="K47" s="113">
        <v>81</v>
      </c>
      <c r="L47" s="113">
        <v>339</v>
      </c>
      <c r="M47" s="113">
        <v>184</v>
      </c>
      <c r="N47" s="113">
        <v>47431736</v>
      </c>
      <c r="O47" s="113">
        <v>887901</v>
      </c>
      <c r="P47" s="113">
        <v>702811</v>
      </c>
      <c r="Q47" s="113">
        <v>1169</v>
      </c>
      <c r="R47" s="113">
        <v>65</v>
      </c>
    </row>
    <row r="48" spans="1:18" ht="25.5" customHeight="1">
      <c r="A48" s="3">
        <v>40</v>
      </c>
      <c r="B48" s="253" t="s">
        <v>256</v>
      </c>
      <c r="C48" s="254"/>
      <c r="D48" s="113">
        <v>892</v>
      </c>
      <c r="E48" s="113">
        <v>1294</v>
      </c>
      <c r="F48" s="113">
        <v>1164</v>
      </c>
      <c r="G48" s="113">
        <v>734</v>
      </c>
      <c r="H48" s="113">
        <v>101</v>
      </c>
      <c r="I48" s="113">
        <v>298</v>
      </c>
      <c r="J48" s="113">
        <v>59</v>
      </c>
      <c r="K48" s="113">
        <v>71</v>
      </c>
      <c r="L48" s="113">
        <v>297</v>
      </c>
      <c r="M48" s="113">
        <v>165</v>
      </c>
      <c r="N48" s="113">
        <v>41035626</v>
      </c>
      <c r="O48" s="113">
        <v>775210</v>
      </c>
      <c r="P48" s="113">
        <v>649766</v>
      </c>
      <c r="Q48" s="113">
        <v>1022</v>
      </c>
      <c r="R48" s="113">
        <v>52</v>
      </c>
    </row>
    <row r="49" spans="1:18" ht="15" customHeight="1">
      <c r="A49" s="3">
        <v>41</v>
      </c>
      <c r="B49" s="281" t="s">
        <v>257</v>
      </c>
      <c r="C49" s="254"/>
      <c r="D49" s="113">
        <v>146</v>
      </c>
      <c r="E49" s="113">
        <v>181</v>
      </c>
      <c r="F49" s="113">
        <v>171</v>
      </c>
      <c r="G49" s="113">
        <v>112</v>
      </c>
      <c r="H49" s="113">
        <v>11</v>
      </c>
      <c r="I49" s="113">
        <v>53</v>
      </c>
      <c r="J49" s="113">
        <v>3</v>
      </c>
      <c r="K49" s="113">
        <v>13</v>
      </c>
      <c r="L49" s="113">
        <v>42</v>
      </c>
      <c r="M49" s="113">
        <v>29</v>
      </c>
      <c r="N49" s="113">
        <v>7113044</v>
      </c>
      <c r="O49" s="113">
        <v>78006</v>
      </c>
      <c r="P49" s="113">
        <v>77762</v>
      </c>
      <c r="Q49" s="113">
        <v>156</v>
      </c>
      <c r="R49" s="113">
        <v>10</v>
      </c>
    </row>
    <row r="50" spans="1:18" ht="23.25" customHeight="1">
      <c r="A50" s="3">
        <v>42</v>
      </c>
      <c r="B50" s="253" t="s">
        <v>258</v>
      </c>
      <c r="C50" s="254"/>
      <c r="D50" s="113">
        <v>10841</v>
      </c>
      <c r="E50" s="113">
        <v>28618</v>
      </c>
      <c r="F50" s="113">
        <v>27584</v>
      </c>
      <c r="G50" s="113">
        <v>23186</v>
      </c>
      <c r="H50" s="113">
        <v>13287</v>
      </c>
      <c r="I50" s="113">
        <v>20926</v>
      </c>
      <c r="J50" s="113">
        <v>81</v>
      </c>
      <c r="K50" s="113">
        <v>634</v>
      </c>
      <c r="L50" s="113">
        <v>3680</v>
      </c>
      <c r="M50" s="113">
        <v>2574</v>
      </c>
      <c r="N50" s="113">
        <v>50201520</v>
      </c>
      <c r="O50" s="113">
        <v>32729803</v>
      </c>
      <c r="P50" s="113">
        <v>107536</v>
      </c>
      <c r="Q50" s="113">
        <v>11875</v>
      </c>
      <c r="R50" s="113">
        <v>1113</v>
      </c>
    </row>
    <row r="51" spans="1:18" ht="15" customHeight="1">
      <c r="A51" s="3">
        <v>43</v>
      </c>
      <c r="B51" s="255" t="s">
        <v>48</v>
      </c>
      <c r="C51" s="5" t="s">
        <v>121</v>
      </c>
      <c r="D51" s="113">
        <v>1379</v>
      </c>
      <c r="E51" s="113">
        <v>2098</v>
      </c>
      <c r="F51" s="113">
        <v>1984</v>
      </c>
      <c r="G51" s="113">
        <v>1384</v>
      </c>
      <c r="H51" s="113">
        <v>515</v>
      </c>
      <c r="I51" s="113">
        <v>1018</v>
      </c>
      <c r="J51" s="113">
        <v>11</v>
      </c>
      <c r="K51" s="113">
        <v>64</v>
      </c>
      <c r="L51" s="113">
        <v>524</v>
      </c>
      <c r="M51" s="113">
        <v>288</v>
      </c>
      <c r="N51" s="113">
        <v>2262846</v>
      </c>
      <c r="O51" s="113">
        <v>1373304</v>
      </c>
      <c r="P51" s="113"/>
      <c r="Q51" s="113">
        <v>1493</v>
      </c>
      <c r="R51" s="113">
        <v>239</v>
      </c>
    </row>
    <row r="52" spans="1:18" ht="24" customHeight="1">
      <c r="A52" s="3">
        <v>44</v>
      </c>
      <c r="B52" s="255"/>
      <c r="C52" s="5" t="s">
        <v>122</v>
      </c>
      <c r="D52" s="113">
        <v>1089</v>
      </c>
      <c r="E52" s="113">
        <v>2553</v>
      </c>
      <c r="F52" s="113">
        <v>2555</v>
      </c>
      <c r="G52" s="113">
        <v>2287</v>
      </c>
      <c r="H52" s="113">
        <v>1686</v>
      </c>
      <c r="I52" s="113">
        <v>2181</v>
      </c>
      <c r="J52" s="113">
        <v>5</v>
      </c>
      <c r="K52" s="113">
        <v>71</v>
      </c>
      <c r="L52" s="113">
        <v>192</v>
      </c>
      <c r="M52" s="113">
        <v>193</v>
      </c>
      <c r="N52" s="113">
        <v>20706513</v>
      </c>
      <c r="O52" s="113">
        <v>15622565</v>
      </c>
      <c r="P52" s="113">
        <v>41896</v>
      </c>
      <c r="Q52" s="113">
        <v>1087</v>
      </c>
      <c r="R52" s="113">
        <v>35</v>
      </c>
    </row>
    <row r="53" spans="1:18" s="39" customFormat="1" ht="37.5" customHeight="1">
      <c r="A53" s="3">
        <v>45</v>
      </c>
      <c r="B53" s="255"/>
      <c r="C53" s="93" t="s">
        <v>123</v>
      </c>
      <c r="D53" s="113">
        <v>4604</v>
      </c>
      <c r="E53" s="113">
        <v>18019</v>
      </c>
      <c r="F53" s="113">
        <v>17382</v>
      </c>
      <c r="G53" s="113">
        <v>15324</v>
      </c>
      <c r="H53" s="113">
        <v>10047</v>
      </c>
      <c r="I53" s="113">
        <v>14476</v>
      </c>
      <c r="J53" s="113">
        <v>23</v>
      </c>
      <c r="K53" s="113">
        <v>231</v>
      </c>
      <c r="L53" s="113">
        <v>1804</v>
      </c>
      <c r="M53" s="113">
        <v>1513</v>
      </c>
      <c r="N53" s="113">
        <v>296031</v>
      </c>
      <c r="O53" s="113">
        <v>626283</v>
      </c>
      <c r="P53" s="113">
        <v>10640</v>
      </c>
      <c r="Q53" s="113">
        <v>5241</v>
      </c>
      <c r="R53" s="113">
        <v>269</v>
      </c>
    </row>
    <row r="54" spans="1:18" ht="26.25" customHeight="1">
      <c r="A54" s="3">
        <v>46</v>
      </c>
      <c r="B54" s="253" t="s">
        <v>124</v>
      </c>
      <c r="C54" s="254"/>
      <c r="D54" s="113">
        <v>6567</v>
      </c>
      <c r="E54" s="113">
        <v>10360</v>
      </c>
      <c r="F54" s="113">
        <v>9632</v>
      </c>
      <c r="G54" s="113">
        <v>7348</v>
      </c>
      <c r="H54" s="113">
        <v>999</v>
      </c>
      <c r="I54" s="113">
        <v>5662</v>
      </c>
      <c r="J54" s="113">
        <v>88</v>
      </c>
      <c r="K54" s="113">
        <v>550</v>
      </c>
      <c r="L54" s="113">
        <v>1645</v>
      </c>
      <c r="M54" s="113">
        <v>1457</v>
      </c>
      <c r="N54" s="113">
        <v>78761485</v>
      </c>
      <c r="O54" s="113">
        <v>12208177</v>
      </c>
      <c r="P54" s="113">
        <v>7000</v>
      </c>
      <c r="Q54" s="113">
        <v>7295</v>
      </c>
      <c r="R54" s="113">
        <v>1315</v>
      </c>
    </row>
    <row r="55" spans="1:18" ht="24.75" customHeight="1">
      <c r="A55" s="3">
        <v>47</v>
      </c>
      <c r="B55" s="253" t="s">
        <v>259</v>
      </c>
      <c r="C55" s="254"/>
      <c r="D55" s="113">
        <v>34524</v>
      </c>
      <c r="E55" s="113">
        <v>201264</v>
      </c>
      <c r="F55" s="113">
        <v>196163</v>
      </c>
      <c r="G55" s="113">
        <v>172257</v>
      </c>
      <c r="H55" s="113">
        <v>48402</v>
      </c>
      <c r="I55" s="113">
        <v>168783</v>
      </c>
      <c r="J55" s="113">
        <v>866</v>
      </c>
      <c r="K55" s="113">
        <v>2248</v>
      </c>
      <c r="L55" s="113">
        <v>20758</v>
      </c>
      <c r="M55" s="113">
        <v>11454</v>
      </c>
      <c r="N55" s="113">
        <v>1057678030</v>
      </c>
      <c r="O55" s="113">
        <v>47740652</v>
      </c>
      <c r="P55" s="113">
        <v>82410</v>
      </c>
      <c r="Q55" s="113">
        <v>39625</v>
      </c>
      <c r="R55" s="113">
        <v>3471</v>
      </c>
    </row>
    <row r="56" spans="1:18" ht="15" customHeight="1">
      <c r="A56" s="3">
        <v>48</v>
      </c>
      <c r="B56" s="255" t="s">
        <v>48</v>
      </c>
      <c r="C56" s="5" t="s">
        <v>125</v>
      </c>
      <c r="D56" s="113">
        <v>15481</v>
      </c>
      <c r="E56" s="113">
        <v>108859</v>
      </c>
      <c r="F56" s="113">
        <v>106647</v>
      </c>
      <c r="G56" s="113">
        <v>95202</v>
      </c>
      <c r="H56" s="113">
        <v>26895</v>
      </c>
      <c r="I56" s="113">
        <v>95067</v>
      </c>
      <c r="J56" s="113">
        <v>340</v>
      </c>
      <c r="K56" s="113">
        <v>621</v>
      </c>
      <c r="L56" s="113">
        <v>10459</v>
      </c>
      <c r="M56" s="113">
        <v>4353</v>
      </c>
      <c r="N56" s="113">
        <v>20375632</v>
      </c>
      <c r="O56" s="113">
        <v>5004565</v>
      </c>
      <c r="P56" s="113">
        <v>5460</v>
      </c>
      <c r="Q56" s="113">
        <v>17693</v>
      </c>
      <c r="R56" s="113">
        <v>1875</v>
      </c>
    </row>
    <row r="57" spans="1:18" ht="15" customHeight="1">
      <c r="A57" s="3">
        <v>49</v>
      </c>
      <c r="B57" s="255"/>
      <c r="C57" s="5" t="s">
        <v>126</v>
      </c>
      <c r="D57" s="113">
        <v>9024</v>
      </c>
      <c r="E57" s="113">
        <v>62167</v>
      </c>
      <c r="F57" s="113">
        <v>61489</v>
      </c>
      <c r="G57" s="113">
        <v>54534</v>
      </c>
      <c r="H57" s="113">
        <v>14351</v>
      </c>
      <c r="I57" s="113">
        <v>53224</v>
      </c>
      <c r="J57" s="113">
        <v>165</v>
      </c>
      <c r="K57" s="113">
        <v>438</v>
      </c>
      <c r="L57" s="113">
        <v>6346</v>
      </c>
      <c r="M57" s="113">
        <v>4250</v>
      </c>
      <c r="N57" s="113">
        <v>48934758</v>
      </c>
      <c r="O57" s="113">
        <v>11813886</v>
      </c>
      <c r="P57" s="113">
        <v>59477</v>
      </c>
      <c r="Q57" s="113">
        <v>9702</v>
      </c>
      <c r="R57" s="113">
        <v>343</v>
      </c>
    </row>
    <row r="58" spans="1:18" ht="22.5" customHeight="1">
      <c r="A58" s="3">
        <v>50</v>
      </c>
      <c r="B58" s="255"/>
      <c r="C58" s="5" t="s">
        <v>127</v>
      </c>
      <c r="D58" s="113">
        <v>461</v>
      </c>
      <c r="E58" s="113">
        <v>1314</v>
      </c>
      <c r="F58" s="113">
        <v>1249</v>
      </c>
      <c r="G58" s="113">
        <v>971</v>
      </c>
      <c r="H58" s="113">
        <v>177</v>
      </c>
      <c r="I58" s="113">
        <v>920</v>
      </c>
      <c r="J58" s="113">
        <v>15</v>
      </c>
      <c r="K58" s="113">
        <v>25</v>
      </c>
      <c r="L58" s="113">
        <v>237</v>
      </c>
      <c r="M58" s="113">
        <v>137</v>
      </c>
      <c r="N58" s="113">
        <v>549486</v>
      </c>
      <c r="O58" s="113">
        <v>45269</v>
      </c>
      <c r="P58" s="113"/>
      <c r="Q58" s="113">
        <v>526</v>
      </c>
      <c r="R58" s="113">
        <v>120</v>
      </c>
    </row>
    <row r="59" spans="1:18" ht="13.5" customHeight="1">
      <c r="A59" s="3">
        <v>51</v>
      </c>
      <c r="B59" s="255"/>
      <c r="C59" s="5" t="s">
        <v>128</v>
      </c>
      <c r="D59" s="113">
        <v>2530</v>
      </c>
      <c r="E59" s="113">
        <v>10260</v>
      </c>
      <c r="F59" s="113">
        <v>9540</v>
      </c>
      <c r="G59" s="113">
        <v>8552</v>
      </c>
      <c r="H59" s="113">
        <v>3993</v>
      </c>
      <c r="I59" s="113">
        <v>7964</v>
      </c>
      <c r="J59" s="113">
        <v>131</v>
      </c>
      <c r="K59" s="113">
        <v>70</v>
      </c>
      <c r="L59" s="113">
        <v>782</v>
      </c>
      <c r="M59" s="113">
        <v>997</v>
      </c>
      <c r="N59" s="113">
        <v>378355</v>
      </c>
      <c r="O59" s="113">
        <v>416443</v>
      </c>
      <c r="P59" s="113">
        <v>1973</v>
      </c>
      <c r="Q59" s="113">
        <v>3250</v>
      </c>
      <c r="R59" s="113">
        <v>83</v>
      </c>
    </row>
    <row r="60" spans="1:18" ht="26.25" customHeight="1">
      <c r="A60" s="3">
        <v>52</v>
      </c>
      <c r="B60" s="253" t="s">
        <v>260</v>
      </c>
      <c r="C60" s="254"/>
      <c r="D60" s="113">
        <v>4681</v>
      </c>
      <c r="E60" s="113">
        <v>13350</v>
      </c>
      <c r="F60" s="113">
        <v>12280</v>
      </c>
      <c r="G60" s="113">
        <v>9469</v>
      </c>
      <c r="H60" s="113">
        <v>1992</v>
      </c>
      <c r="I60" s="113">
        <v>7060</v>
      </c>
      <c r="J60" s="113">
        <v>113</v>
      </c>
      <c r="K60" s="113">
        <v>869</v>
      </c>
      <c r="L60" s="113">
        <v>1824</v>
      </c>
      <c r="M60" s="113">
        <v>1328</v>
      </c>
      <c r="N60" s="113">
        <v>477097375</v>
      </c>
      <c r="O60" s="113">
        <v>205296631</v>
      </c>
      <c r="P60" s="113">
        <v>2577041</v>
      </c>
      <c r="Q60" s="113">
        <v>5751</v>
      </c>
      <c r="R60" s="113">
        <v>293</v>
      </c>
    </row>
    <row r="61" spans="1:18" ht="13.5" customHeight="1">
      <c r="A61" s="3">
        <v>53</v>
      </c>
      <c r="B61" s="255" t="s">
        <v>48</v>
      </c>
      <c r="C61" s="5" t="s">
        <v>129</v>
      </c>
      <c r="D61" s="113">
        <v>1072</v>
      </c>
      <c r="E61" s="113">
        <v>1965</v>
      </c>
      <c r="F61" s="113">
        <v>1856</v>
      </c>
      <c r="G61" s="113">
        <v>1429</v>
      </c>
      <c r="H61" s="113">
        <v>71</v>
      </c>
      <c r="I61" s="113">
        <v>830</v>
      </c>
      <c r="J61" s="113">
        <v>20</v>
      </c>
      <c r="K61" s="113">
        <v>130</v>
      </c>
      <c r="L61" s="113">
        <v>277</v>
      </c>
      <c r="M61" s="113">
        <v>259</v>
      </c>
      <c r="N61" s="113">
        <v>23041839</v>
      </c>
      <c r="O61" s="113">
        <v>18291238</v>
      </c>
      <c r="P61" s="113">
        <v>663764</v>
      </c>
      <c r="Q61" s="113">
        <v>1181</v>
      </c>
      <c r="R61" s="113">
        <v>89</v>
      </c>
    </row>
    <row r="62" spans="1:18" ht="12.75" customHeight="1">
      <c r="A62" s="3">
        <v>54</v>
      </c>
      <c r="B62" s="255"/>
      <c r="C62" s="5" t="s">
        <v>63</v>
      </c>
      <c r="D62" s="113">
        <v>1684</v>
      </c>
      <c r="E62" s="113">
        <v>6885</v>
      </c>
      <c r="F62" s="113">
        <v>6246</v>
      </c>
      <c r="G62" s="113">
        <v>4925</v>
      </c>
      <c r="H62" s="113">
        <v>1384</v>
      </c>
      <c r="I62" s="113">
        <v>4188</v>
      </c>
      <c r="J62" s="113">
        <v>35</v>
      </c>
      <c r="K62" s="113">
        <v>429</v>
      </c>
      <c r="L62" s="113">
        <v>855</v>
      </c>
      <c r="M62" s="113">
        <v>572</v>
      </c>
      <c r="N62" s="113">
        <v>375242891</v>
      </c>
      <c r="O62" s="113">
        <v>146932381</v>
      </c>
      <c r="P62" s="113">
        <v>698359</v>
      </c>
      <c r="Q62" s="113">
        <v>2323</v>
      </c>
      <c r="R62" s="113">
        <v>63</v>
      </c>
    </row>
    <row r="63" spans="1:18" ht="49.5" customHeight="1">
      <c r="A63" s="3">
        <v>55</v>
      </c>
      <c r="B63" s="255"/>
      <c r="C63" s="5" t="s">
        <v>201</v>
      </c>
      <c r="D63" s="113">
        <v>137</v>
      </c>
      <c r="E63" s="113">
        <v>279</v>
      </c>
      <c r="F63" s="113">
        <v>273</v>
      </c>
      <c r="G63" s="113">
        <v>226</v>
      </c>
      <c r="H63" s="113">
        <v>84</v>
      </c>
      <c r="I63" s="113">
        <v>161</v>
      </c>
      <c r="J63" s="113">
        <v>6</v>
      </c>
      <c r="K63" s="113">
        <v>6</v>
      </c>
      <c r="L63" s="113">
        <v>35</v>
      </c>
      <c r="M63" s="113">
        <v>37</v>
      </c>
      <c r="N63" s="113">
        <v>17023618</v>
      </c>
      <c r="O63" s="113">
        <v>3757213</v>
      </c>
      <c r="P63" s="113">
        <v>168000</v>
      </c>
      <c r="Q63" s="113">
        <v>143</v>
      </c>
      <c r="R63" s="113">
        <v>18</v>
      </c>
    </row>
    <row r="64" spans="1:18" ht="26.25" customHeight="1">
      <c r="A64" s="3">
        <v>56</v>
      </c>
      <c r="B64" s="249" t="s">
        <v>64</v>
      </c>
      <c r="C64" s="249"/>
      <c r="D64" s="113">
        <v>2582</v>
      </c>
      <c r="E64" s="113">
        <v>4655</v>
      </c>
      <c r="F64" s="113">
        <v>4119</v>
      </c>
      <c r="G64" s="113">
        <v>2897</v>
      </c>
      <c r="H64" s="113">
        <v>724</v>
      </c>
      <c r="I64" s="113">
        <v>1737</v>
      </c>
      <c r="J64" s="113">
        <v>78</v>
      </c>
      <c r="K64" s="113">
        <v>190</v>
      </c>
      <c r="L64" s="113">
        <v>946</v>
      </c>
      <c r="M64" s="113">
        <v>515</v>
      </c>
      <c r="N64" s="113">
        <v>294763775</v>
      </c>
      <c r="O64" s="113">
        <v>113248638</v>
      </c>
      <c r="P64" s="113">
        <v>915098</v>
      </c>
      <c r="Q64" s="113">
        <v>3118</v>
      </c>
      <c r="R64" s="113">
        <v>241</v>
      </c>
    </row>
    <row r="65" spans="1:18" ht="22.5" customHeight="1">
      <c r="A65" s="3">
        <v>57</v>
      </c>
      <c r="B65" s="249" t="s">
        <v>7</v>
      </c>
      <c r="C65" s="249"/>
      <c r="D65" s="113">
        <v>1462</v>
      </c>
      <c r="E65" s="113">
        <v>4576</v>
      </c>
      <c r="F65" s="113">
        <v>4472</v>
      </c>
      <c r="G65" s="113">
        <v>3749</v>
      </c>
      <c r="H65" s="113">
        <v>878</v>
      </c>
      <c r="I65" s="113">
        <v>3397</v>
      </c>
      <c r="J65" s="113">
        <v>32</v>
      </c>
      <c r="K65" s="113">
        <v>96</v>
      </c>
      <c r="L65" s="113">
        <v>593</v>
      </c>
      <c r="M65" s="113">
        <v>446</v>
      </c>
      <c r="N65" s="113">
        <v>4486426</v>
      </c>
      <c r="O65" s="113">
        <v>109292</v>
      </c>
      <c r="P65" s="113"/>
      <c r="Q65" s="113">
        <v>1566</v>
      </c>
      <c r="R65" s="113">
        <v>51</v>
      </c>
    </row>
    <row r="66" spans="1:18" ht="13.5" customHeight="1">
      <c r="A66" s="3">
        <v>58</v>
      </c>
      <c r="B66" s="249" t="s">
        <v>202</v>
      </c>
      <c r="C66" s="249"/>
      <c r="D66" s="113">
        <v>1224</v>
      </c>
      <c r="E66" s="113">
        <v>4597</v>
      </c>
      <c r="F66" s="113">
        <v>3811</v>
      </c>
      <c r="G66" s="113">
        <v>2813</v>
      </c>
      <c r="H66" s="113">
        <v>897</v>
      </c>
      <c r="I66" s="113">
        <v>1988</v>
      </c>
      <c r="J66" s="113">
        <v>74</v>
      </c>
      <c r="K66" s="113">
        <v>258</v>
      </c>
      <c r="L66" s="113">
        <v>662</v>
      </c>
      <c r="M66" s="113">
        <v>336</v>
      </c>
      <c r="N66" s="113">
        <v>1054242277</v>
      </c>
      <c r="O66" s="113">
        <v>15391450</v>
      </c>
      <c r="P66" s="113">
        <v>74300</v>
      </c>
      <c r="Q66" s="113">
        <v>2010</v>
      </c>
      <c r="R66" s="113">
        <v>125</v>
      </c>
    </row>
    <row r="67" spans="1:18" s="39" customFormat="1" ht="26.25" customHeight="1">
      <c r="A67" s="3">
        <v>59</v>
      </c>
      <c r="B67" s="249" t="s">
        <v>8</v>
      </c>
      <c r="C67" s="249"/>
      <c r="D67" s="115">
        <f>SUM(D9,D20,D26,D36,D46,D47,D50,D54,D55,D60,D64:D66)</f>
        <v>164793</v>
      </c>
      <c r="E67" s="115">
        <f aca="true" t="shared" si="0" ref="E67:R67">SUM(E9,E20,E26,E36,E46,E47,E50,E54,E55,E60,E64:E66)</f>
        <v>569281</v>
      </c>
      <c r="F67" s="115">
        <f t="shared" si="0"/>
        <v>549707</v>
      </c>
      <c r="G67" s="115">
        <f t="shared" si="0"/>
        <v>479185</v>
      </c>
      <c r="H67" s="115">
        <f t="shared" si="0"/>
        <v>185460</v>
      </c>
      <c r="I67" s="115">
        <f t="shared" si="0"/>
        <v>447241</v>
      </c>
      <c r="J67" s="115">
        <f t="shared" si="0"/>
        <v>4373</v>
      </c>
      <c r="K67" s="115">
        <f t="shared" si="0"/>
        <v>13105</v>
      </c>
      <c r="L67" s="115">
        <f t="shared" si="0"/>
        <v>52869</v>
      </c>
      <c r="M67" s="115">
        <f>SUM(M9,M20,M26,M36,M46,M47,M50,M54,M55,M60,M64:M66)</f>
        <v>43929</v>
      </c>
      <c r="N67" s="115">
        <f t="shared" si="0"/>
        <v>61221431059</v>
      </c>
      <c r="O67" s="115">
        <f t="shared" si="0"/>
        <v>18590616813</v>
      </c>
      <c r="P67" s="115">
        <f t="shared" si="0"/>
        <v>93412266</v>
      </c>
      <c r="Q67" s="115">
        <f>SUM(Q9,Q20,Q26,Q36,Q46,Q47,Q50,Q54,Q55,Q60,Q64:Q66)</f>
        <v>184367</v>
      </c>
      <c r="R67" s="115">
        <f t="shared" si="0"/>
        <v>16742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&amp;L20ADF020&amp;CФорма № Зведений- 2-Ц, Підрозділ: Державна судова адміністрація України,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C1" sqref="C1:M1"/>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10.7109375" style="0" customWidth="1"/>
    <col min="6" max="6" width="8.28125" style="0" customWidth="1"/>
    <col min="7" max="7" width="12.0039062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10.00390625" style="0" customWidth="1"/>
  </cols>
  <sheetData>
    <row r="1" spans="3:14" ht="19.5" customHeight="1">
      <c r="C1" s="282" t="s">
        <v>203</v>
      </c>
      <c r="D1" s="282"/>
      <c r="E1" s="282"/>
      <c r="F1" s="283"/>
      <c r="G1" s="283"/>
      <c r="H1" s="283"/>
      <c r="I1" s="283"/>
      <c r="J1" s="283"/>
      <c r="K1" s="283"/>
      <c r="L1" s="283"/>
      <c r="M1" s="283"/>
      <c r="N1" s="29"/>
    </row>
    <row r="2" spans="2:13" ht="12.75" customHeight="1" hidden="1">
      <c r="B2" s="284"/>
      <c r="C2" s="284"/>
      <c r="D2" s="284"/>
      <c r="E2" s="284"/>
      <c r="F2" s="284"/>
      <c r="G2" s="284"/>
      <c r="H2" s="284"/>
      <c r="I2" s="284"/>
      <c r="J2" s="284"/>
      <c r="K2" s="284"/>
      <c r="L2" s="284"/>
      <c r="M2" s="284"/>
    </row>
    <row r="3" spans="1:14" ht="14.25" customHeight="1">
      <c r="A3" s="243" t="s">
        <v>218</v>
      </c>
      <c r="B3" s="239" t="s">
        <v>58</v>
      </c>
      <c r="C3" s="239"/>
      <c r="D3" s="290" t="s">
        <v>191</v>
      </c>
      <c r="E3" s="290" t="s">
        <v>192</v>
      </c>
      <c r="F3" s="248" t="s">
        <v>0</v>
      </c>
      <c r="G3" s="248"/>
      <c r="H3" s="248"/>
      <c r="I3" s="248"/>
      <c r="J3" s="248"/>
      <c r="K3" s="248"/>
      <c r="L3" s="293" t="s">
        <v>193</v>
      </c>
      <c r="M3" s="285" t="s">
        <v>2</v>
      </c>
      <c r="N3" s="286"/>
    </row>
    <row r="4" spans="1:14" ht="41.25" customHeight="1">
      <c r="A4" s="243"/>
      <c r="B4" s="239"/>
      <c r="C4" s="239"/>
      <c r="D4" s="291"/>
      <c r="E4" s="291"/>
      <c r="F4" s="290" t="s">
        <v>204</v>
      </c>
      <c r="G4" s="296" t="s">
        <v>60</v>
      </c>
      <c r="H4" s="297"/>
      <c r="I4" s="297"/>
      <c r="J4" s="297"/>
      <c r="K4" s="298"/>
      <c r="L4" s="294"/>
      <c r="M4" s="287"/>
      <c r="N4" s="288"/>
    </row>
    <row r="5" spans="1:16" ht="78" customHeight="1">
      <c r="A5" s="243"/>
      <c r="B5" s="239"/>
      <c r="C5" s="239"/>
      <c r="D5" s="292"/>
      <c r="E5" s="292"/>
      <c r="F5" s="292"/>
      <c r="G5" s="11" t="s">
        <v>65</v>
      </c>
      <c r="H5" s="22" t="s">
        <v>261</v>
      </c>
      <c r="I5" s="11" t="s">
        <v>66</v>
      </c>
      <c r="J5" s="11" t="s">
        <v>67</v>
      </c>
      <c r="K5" s="11" t="s">
        <v>114</v>
      </c>
      <c r="L5" s="295"/>
      <c r="M5" s="11" t="s">
        <v>68</v>
      </c>
      <c r="N5" s="53" t="s">
        <v>200</v>
      </c>
      <c r="P5" t="s">
        <v>205</v>
      </c>
    </row>
    <row r="6" spans="1:14" ht="12.75">
      <c r="A6" s="6" t="s">
        <v>61</v>
      </c>
      <c r="B6" s="289" t="s">
        <v>62</v>
      </c>
      <c r="C6" s="289"/>
      <c r="D6" s="13">
        <v>1</v>
      </c>
      <c r="E6" s="13">
        <v>2</v>
      </c>
      <c r="F6" s="13">
        <v>3</v>
      </c>
      <c r="G6" s="13">
        <v>4</v>
      </c>
      <c r="H6" s="13">
        <v>5</v>
      </c>
      <c r="I6" s="13">
        <v>6</v>
      </c>
      <c r="J6" s="13">
        <v>7</v>
      </c>
      <c r="K6" s="13">
        <v>8</v>
      </c>
      <c r="L6" s="13">
        <v>9</v>
      </c>
      <c r="M6" s="13">
        <v>10</v>
      </c>
      <c r="N6" s="13">
        <v>11</v>
      </c>
    </row>
    <row r="7" spans="1:14" ht="42.75" customHeight="1">
      <c r="A7" s="3">
        <v>1</v>
      </c>
      <c r="B7" s="249" t="s">
        <v>262</v>
      </c>
      <c r="C7" s="249"/>
      <c r="D7" s="113">
        <v>1834</v>
      </c>
      <c r="E7" s="113">
        <v>4001</v>
      </c>
      <c r="F7" s="113">
        <v>3989</v>
      </c>
      <c r="G7" s="113">
        <v>3151</v>
      </c>
      <c r="H7" s="113">
        <v>3065</v>
      </c>
      <c r="I7" s="113">
        <v>22</v>
      </c>
      <c r="J7" s="113">
        <v>108</v>
      </c>
      <c r="K7" s="113">
        <v>703</v>
      </c>
      <c r="L7" s="113">
        <v>237</v>
      </c>
      <c r="M7" s="113">
        <v>1846</v>
      </c>
      <c r="N7" s="113">
        <v>694</v>
      </c>
    </row>
    <row r="8" spans="1:14" ht="15" customHeight="1">
      <c r="A8" s="3">
        <v>2</v>
      </c>
      <c r="B8" s="255" t="s">
        <v>60</v>
      </c>
      <c r="C8" s="40" t="s">
        <v>133</v>
      </c>
      <c r="D8" s="111">
        <v>136</v>
      </c>
      <c r="E8" s="111">
        <v>232</v>
      </c>
      <c r="F8" s="111">
        <v>273</v>
      </c>
      <c r="G8" s="111">
        <v>186</v>
      </c>
      <c r="H8" s="111">
        <v>169</v>
      </c>
      <c r="I8" s="111"/>
      <c r="J8" s="111">
        <v>4</v>
      </c>
      <c r="K8" s="111">
        <v>82</v>
      </c>
      <c r="L8" s="111">
        <v>18</v>
      </c>
      <c r="M8" s="113">
        <v>95</v>
      </c>
      <c r="N8" s="111">
        <v>27</v>
      </c>
    </row>
    <row r="9" spans="1:14" ht="15" customHeight="1">
      <c r="A9" s="3">
        <v>3</v>
      </c>
      <c r="B9" s="255"/>
      <c r="C9" s="41" t="s">
        <v>132</v>
      </c>
      <c r="D9" s="111">
        <v>1655</v>
      </c>
      <c r="E9" s="111">
        <v>3651</v>
      </c>
      <c r="F9" s="111">
        <v>3620</v>
      </c>
      <c r="G9" s="111">
        <v>2905</v>
      </c>
      <c r="H9" s="111">
        <v>2863</v>
      </c>
      <c r="I9" s="111">
        <v>22</v>
      </c>
      <c r="J9" s="111">
        <v>103</v>
      </c>
      <c r="K9" s="111">
        <v>587</v>
      </c>
      <c r="L9" s="111">
        <v>207</v>
      </c>
      <c r="M9" s="113">
        <v>1686</v>
      </c>
      <c r="N9" s="111">
        <v>641</v>
      </c>
    </row>
    <row r="10" spans="1:14" ht="15" customHeight="1">
      <c r="A10" s="3">
        <v>4</v>
      </c>
      <c r="B10" s="255"/>
      <c r="C10" s="41" t="s">
        <v>12</v>
      </c>
      <c r="D10" s="111">
        <v>43</v>
      </c>
      <c r="E10" s="111">
        <v>118</v>
      </c>
      <c r="F10" s="111">
        <v>96</v>
      </c>
      <c r="G10" s="111">
        <v>60</v>
      </c>
      <c r="H10" s="111">
        <v>33</v>
      </c>
      <c r="I10" s="111"/>
      <c r="J10" s="111">
        <v>1</v>
      </c>
      <c r="K10" s="111">
        <v>34</v>
      </c>
      <c r="L10" s="111">
        <v>12</v>
      </c>
      <c r="M10" s="113">
        <v>65</v>
      </c>
      <c r="N10" s="111">
        <v>26</v>
      </c>
    </row>
    <row r="11" spans="1:14" ht="30" customHeight="1">
      <c r="A11" s="3">
        <v>5</v>
      </c>
      <c r="B11" s="249" t="s">
        <v>14</v>
      </c>
      <c r="C11" s="249"/>
      <c r="D11" s="111">
        <v>2</v>
      </c>
      <c r="E11" s="111">
        <v>19</v>
      </c>
      <c r="F11" s="111">
        <v>17</v>
      </c>
      <c r="G11" s="111">
        <v>16</v>
      </c>
      <c r="H11" s="111">
        <v>16</v>
      </c>
      <c r="I11" s="111"/>
      <c r="J11" s="111"/>
      <c r="K11" s="111">
        <v>1</v>
      </c>
      <c r="L11" s="111"/>
      <c r="M11" s="113">
        <v>4</v>
      </c>
      <c r="N11" s="111">
        <v>3</v>
      </c>
    </row>
    <row r="12" spans="1:14" ht="27.75" customHeight="1">
      <c r="A12" s="3">
        <v>6</v>
      </c>
      <c r="B12" s="249" t="s">
        <v>76</v>
      </c>
      <c r="C12" s="249"/>
      <c r="D12" s="111">
        <v>413</v>
      </c>
      <c r="E12" s="111">
        <v>1757</v>
      </c>
      <c r="F12" s="111">
        <v>1727</v>
      </c>
      <c r="G12" s="111">
        <v>1476</v>
      </c>
      <c r="H12" s="111">
        <v>1379</v>
      </c>
      <c r="I12" s="111">
        <v>5</v>
      </c>
      <c r="J12" s="111">
        <v>4</v>
      </c>
      <c r="K12" s="111">
        <v>242</v>
      </c>
      <c r="L12" s="111">
        <v>113</v>
      </c>
      <c r="M12" s="113">
        <v>443</v>
      </c>
      <c r="N12" s="111">
        <v>1</v>
      </c>
    </row>
    <row r="13" spans="1:14" ht="26.25" customHeight="1">
      <c r="A13" s="3">
        <v>7</v>
      </c>
      <c r="B13" s="249" t="s">
        <v>69</v>
      </c>
      <c r="C13" s="249"/>
      <c r="D13" s="111">
        <v>45</v>
      </c>
      <c r="E13" s="111">
        <v>301</v>
      </c>
      <c r="F13" s="111">
        <v>278</v>
      </c>
      <c r="G13" s="111">
        <v>249</v>
      </c>
      <c r="H13" s="111">
        <v>246</v>
      </c>
      <c r="I13" s="111"/>
      <c r="J13" s="111">
        <v>2</v>
      </c>
      <c r="K13" s="111">
        <v>27</v>
      </c>
      <c r="L13" s="111">
        <v>14</v>
      </c>
      <c r="M13" s="113">
        <v>68</v>
      </c>
      <c r="N13" s="111">
        <v>1</v>
      </c>
    </row>
    <row r="14" spans="1:14" ht="26.25" customHeight="1">
      <c r="A14" s="3">
        <v>8</v>
      </c>
      <c r="B14" s="249" t="s">
        <v>15</v>
      </c>
      <c r="C14" s="249"/>
      <c r="D14" s="111">
        <v>307</v>
      </c>
      <c r="E14" s="111">
        <v>2891</v>
      </c>
      <c r="F14" s="111">
        <v>2863</v>
      </c>
      <c r="G14" s="111">
        <v>2756</v>
      </c>
      <c r="H14" s="111">
        <v>2723</v>
      </c>
      <c r="I14" s="111">
        <v>4</v>
      </c>
      <c r="J14" s="111">
        <v>3</v>
      </c>
      <c r="K14" s="111">
        <v>100</v>
      </c>
      <c r="L14" s="111">
        <v>86</v>
      </c>
      <c r="M14" s="113">
        <v>335</v>
      </c>
      <c r="N14" s="111">
        <v>1</v>
      </c>
    </row>
    <row r="15" spans="1:14" ht="22.5" customHeight="1">
      <c r="A15" s="3">
        <v>9</v>
      </c>
      <c r="B15" s="249" t="s">
        <v>16</v>
      </c>
      <c r="C15" s="249"/>
      <c r="D15" s="111">
        <v>4535</v>
      </c>
      <c r="E15" s="111">
        <v>62841</v>
      </c>
      <c r="F15" s="111">
        <v>61646</v>
      </c>
      <c r="G15" s="111">
        <v>58637</v>
      </c>
      <c r="H15" s="111">
        <v>58103</v>
      </c>
      <c r="I15" s="111">
        <v>130</v>
      </c>
      <c r="J15" s="111">
        <v>180</v>
      </c>
      <c r="K15" s="111">
        <v>2688</v>
      </c>
      <c r="L15" s="111">
        <v>1201</v>
      </c>
      <c r="M15" s="113">
        <v>5730</v>
      </c>
      <c r="N15" s="111">
        <v>28</v>
      </c>
    </row>
    <row r="16" spans="1:14" ht="32.25" customHeight="1">
      <c r="A16" s="3">
        <v>10</v>
      </c>
      <c r="B16" s="249" t="s">
        <v>89</v>
      </c>
      <c r="C16" s="249"/>
      <c r="D16" s="111">
        <v>1</v>
      </c>
      <c r="E16" s="111">
        <v>10</v>
      </c>
      <c r="F16" s="111">
        <v>9</v>
      </c>
      <c r="G16" s="111">
        <v>4</v>
      </c>
      <c r="H16" s="111">
        <v>3</v>
      </c>
      <c r="I16" s="111">
        <v>1</v>
      </c>
      <c r="J16" s="111">
        <v>1</v>
      </c>
      <c r="K16" s="111">
        <v>3</v>
      </c>
      <c r="L16" s="111">
        <v>1</v>
      </c>
      <c r="M16" s="113">
        <v>2</v>
      </c>
      <c r="N16" s="111"/>
    </row>
    <row r="17" spans="1:14" ht="27" customHeight="1">
      <c r="A17" s="3">
        <v>11</v>
      </c>
      <c r="B17" s="249" t="s">
        <v>17</v>
      </c>
      <c r="C17" s="249"/>
      <c r="D17" s="111">
        <v>44</v>
      </c>
      <c r="E17" s="111">
        <v>262</v>
      </c>
      <c r="F17" s="111">
        <v>254</v>
      </c>
      <c r="G17" s="111">
        <v>232</v>
      </c>
      <c r="H17" s="111">
        <v>226</v>
      </c>
      <c r="I17" s="111">
        <v>1</v>
      </c>
      <c r="J17" s="111">
        <v>2</v>
      </c>
      <c r="K17" s="111">
        <v>19</v>
      </c>
      <c r="L17" s="111">
        <v>15</v>
      </c>
      <c r="M17" s="113">
        <v>52</v>
      </c>
      <c r="N17" s="111"/>
    </row>
    <row r="18" spans="1:14" ht="17.25" customHeight="1">
      <c r="A18" s="3">
        <v>12</v>
      </c>
      <c r="B18" s="249" t="s">
        <v>18</v>
      </c>
      <c r="C18" s="249"/>
      <c r="D18" s="111">
        <v>205</v>
      </c>
      <c r="E18" s="111">
        <v>1257</v>
      </c>
      <c r="F18" s="111">
        <v>1133</v>
      </c>
      <c r="G18" s="111">
        <v>899</v>
      </c>
      <c r="H18" s="111">
        <v>803</v>
      </c>
      <c r="I18" s="111">
        <v>3</v>
      </c>
      <c r="J18" s="111">
        <v>5</v>
      </c>
      <c r="K18" s="111">
        <v>225</v>
      </c>
      <c r="L18" s="111">
        <v>48</v>
      </c>
      <c r="M18" s="113">
        <v>329</v>
      </c>
      <c r="N18" s="111">
        <v>1</v>
      </c>
    </row>
    <row r="19" spans="1:14" ht="24.75" customHeight="1">
      <c r="A19" s="3">
        <v>13</v>
      </c>
      <c r="B19" s="249" t="s">
        <v>77</v>
      </c>
      <c r="C19" s="249"/>
      <c r="D19" s="111">
        <v>136</v>
      </c>
      <c r="E19" s="111">
        <v>7839</v>
      </c>
      <c r="F19" s="111">
        <v>7923</v>
      </c>
      <c r="G19" s="111">
        <v>7555</v>
      </c>
      <c r="H19" s="111">
        <v>7294</v>
      </c>
      <c r="I19" s="111">
        <v>3</v>
      </c>
      <c r="J19" s="111">
        <v>15</v>
      </c>
      <c r="K19" s="111">
        <v>347</v>
      </c>
      <c r="L19" s="111">
        <v>56</v>
      </c>
      <c r="M19" s="113">
        <v>52</v>
      </c>
      <c r="N19" s="111">
        <v>3</v>
      </c>
    </row>
    <row r="20" spans="1:14" ht="25.5" customHeight="1">
      <c r="A20" s="3">
        <v>14</v>
      </c>
      <c r="B20" s="249" t="s">
        <v>78</v>
      </c>
      <c r="C20" s="249"/>
      <c r="D20" s="111">
        <v>4</v>
      </c>
      <c r="E20" s="111">
        <v>247</v>
      </c>
      <c r="F20" s="111">
        <v>239</v>
      </c>
      <c r="G20" s="111">
        <v>222</v>
      </c>
      <c r="H20" s="111">
        <v>219</v>
      </c>
      <c r="I20" s="111"/>
      <c r="J20" s="111">
        <v>1</v>
      </c>
      <c r="K20" s="111">
        <v>15</v>
      </c>
      <c r="L20" s="111">
        <v>6</v>
      </c>
      <c r="M20" s="113">
        <v>12</v>
      </c>
      <c r="N20" s="111"/>
    </row>
    <row r="21" spans="1:14" ht="30" customHeight="1">
      <c r="A21" s="3">
        <v>15</v>
      </c>
      <c r="B21" s="249" t="s">
        <v>19</v>
      </c>
      <c r="C21" s="249"/>
      <c r="D21" s="111">
        <v>24</v>
      </c>
      <c r="E21" s="111">
        <v>86</v>
      </c>
      <c r="F21" s="111">
        <v>86</v>
      </c>
      <c r="G21" s="111">
        <v>79</v>
      </c>
      <c r="H21" s="111">
        <v>63</v>
      </c>
      <c r="I21" s="111">
        <v>2</v>
      </c>
      <c r="J21" s="111">
        <v>1</v>
      </c>
      <c r="K21" s="111">
        <v>4</v>
      </c>
      <c r="L21" s="111">
        <v>1</v>
      </c>
      <c r="M21" s="113">
        <v>24</v>
      </c>
      <c r="N21" s="111"/>
    </row>
    <row r="22" spans="1:15" ht="18" customHeight="1">
      <c r="A22" s="3">
        <v>16</v>
      </c>
      <c r="B22" s="31" t="s">
        <v>92</v>
      </c>
      <c r="C22" s="31"/>
      <c r="D22" s="111">
        <v>139</v>
      </c>
      <c r="E22" s="111">
        <v>2335</v>
      </c>
      <c r="F22" s="111">
        <v>2299</v>
      </c>
      <c r="G22" s="111">
        <v>2175</v>
      </c>
      <c r="H22" s="111">
        <v>2156</v>
      </c>
      <c r="I22" s="111">
        <v>2</v>
      </c>
      <c r="J22" s="111">
        <v>3</v>
      </c>
      <c r="K22" s="111">
        <v>119</v>
      </c>
      <c r="L22" s="111">
        <v>25</v>
      </c>
      <c r="M22" s="113">
        <v>175</v>
      </c>
      <c r="N22" s="111"/>
      <c r="O22" s="42"/>
    </row>
    <row r="23" spans="1:14" ht="15" customHeight="1">
      <c r="A23" s="19" t="s">
        <v>10</v>
      </c>
      <c r="B23" s="255" t="s">
        <v>60</v>
      </c>
      <c r="C23" s="5" t="s">
        <v>20</v>
      </c>
      <c r="D23" s="111">
        <v>53</v>
      </c>
      <c r="E23" s="111">
        <v>1569</v>
      </c>
      <c r="F23" s="111">
        <v>1569</v>
      </c>
      <c r="G23" s="111">
        <v>1511</v>
      </c>
      <c r="H23" s="111">
        <v>1497</v>
      </c>
      <c r="I23" s="111"/>
      <c r="J23" s="111">
        <v>2</v>
      </c>
      <c r="K23" s="111">
        <v>56</v>
      </c>
      <c r="L23" s="111">
        <v>11</v>
      </c>
      <c r="M23" s="113">
        <v>53</v>
      </c>
      <c r="N23" s="111"/>
    </row>
    <row r="24" spans="1:14" ht="15" customHeight="1">
      <c r="A24" s="19" t="s">
        <v>11</v>
      </c>
      <c r="B24" s="255"/>
      <c r="C24" s="5" t="s">
        <v>21</v>
      </c>
      <c r="D24" s="111">
        <v>67</v>
      </c>
      <c r="E24" s="111">
        <v>573</v>
      </c>
      <c r="F24" s="111">
        <v>542</v>
      </c>
      <c r="G24" s="111">
        <v>499</v>
      </c>
      <c r="H24" s="111">
        <v>498</v>
      </c>
      <c r="I24" s="111">
        <v>1</v>
      </c>
      <c r="J24" s="111"/>
      <c r="K24" s="111">
        <v>41</v>
      </c>
      <c r="L24" s="111">
        <v>11</v>
      </c>
      <c r="M24" s="113">
        <v>98</v>
      </c>
      <c r="N24" s="111"/>
    </row>
    <row r="25" spans="1:14" ht="15" customHeight="1">
      <c r="A25" s="19" t="s">
        <v>13</v>
      </c>
      <c r="B25" s="255"/>
      <c r="C25" s="5" t="s">
        <v>22</v>
      </c>
      <c r="D25" s="111"/>
      <c r="E25" s="111">
        <v>3</v>
      </c>
      <c r="F25" s="111">
        <v>2</v>
      </c>
      <c r="G25" s="111">
        <v>1</v>
      </c>
      <c r="H25" s="111">
        <v>1</v>
      </c>
      <c r="I25" s="111"/>
      <c r="J25" s="111"/>
      <c r="K25" s="111">
        <v>1</v>
      </c>
      <c r="L25" s="111"/>
      <c r="M25" s="113">
        <v>1</v>
      </c>
      <c r="N25" s="111"/>
    </row>
    <row r="26" spans="1:14" ht="24.75" customHeight="1">
      <c r="A26" s="19" t="s">
        <v>9</v>
      </c>
      <c r="B26" s="255"/>
      <c r="C26" s="5" t="s">
        <v>23</v>
      </c>
      <c r="D26" s="111">
        <v>2</v>
      </c>
      <c r="E26" s="111">
        <v>8</v>
      </c>
      <c r="F26" s="111">
        <v>6</v>
      </c>
      <c r="G26" s="111">
        <v>5</v>
      </c>
      <c r="H26" s="111">
        <v>5</v>
      </c>
      <c r="I26" s="111"/>
      <c r="J26" s="111"/>
      <c r="K26" s="111">
        <v>1</v>
      </c>
      <c r="L26" s="111"/>
      <c r="M26" s="113">
        <v>4</v>
      </c>
      <c r="N26" s="111"/>
    </row>
    <row r="27" spans="1:14" ht="19.5" customHeight="1">
      <c r="A27" s="3">
        <v>21</v>
      </c>
      <c r="B27" s="249" t="s">
        <v>24</v>
      </c>
      <c r="C27" s="249"/>
      <c r="D27" s="111">
        <v>118</v>
      </c>
      <c r="E27" s="111">
        <v>991</v>
      </c>
      <c r="F27" s="111">
        <v>971</v>
      </c>
      <c r="G27" s="111">
        <v>913</v>
      </c>
      <c r="H27" s="111">
        <v>889</v>
      </c>
      <c r="I27" s="111">
        <v>3</v>
      </c>
      <c r="J27" s="111">
        <v>6</v>
      </c>
      <c r="K27" s="111">
        <v>48</v>
      </c>
      <c r="L27" s="111">
        <v>19</v>
      </c>
      <c r="M27" s="113">
        <v>138</v>
      </c>
      <c r="N27" s="111"/>
    </row>
    <row r="28" spans="1:14" ht="19.5" customHeight="1">
      <c r="A28" s="3">
        <v>22</v>
      </c>
      <c r="B28" s="249" t="s">
        <v>59</v>
      </c>
      <c r="C28" s="249"/>
      <c r="D28" s="111">
        <f aca="true" t="shared" si="0" ref="D28:N28">SUM(D7,D11,D12,D13,D14,D15,D16,D17,D18,D19,D20,D21,D22,D27)</f>
        <v>7807</v>
      </c>
      <c r="E28" s="111">
        <f t="shared" si="0"/>
        <v>84837</v>
      </c>
      <c r="F28" s="111">
        <f t="shared" si="0"/>
        <v>83434</v>
      </c>
      <c r="G28" s="111">
        <f t="shared" si="0"/>
        <v>78364</v>
      </c>
      <c r="H28" s="111">
        <f t="shared" si="0"/>
        <v>77185</v>
      </c>
      <c r="I28" s="111">
        <f t="shared" si="0"/>
        <v>176</v>
      </c>
      <c r="J28" s="111">
        <f t="shared" si="0"/>
        <v>331</v>
      </c>
      <c r="K28" s="111">
        <f t="shared" si="0"/>
        <v>4541</v>
      </c>
      <c r="L28" s="111">
        <f t="shared" si="0"/>
        <v>1822</v>
      </c>
      <c r="M28" s="111">
        <f t="shared" si="0"/>
        <v>9210</v>
      </c>
      <c r="N28" s="111">
        <f t="shared" si="0"/>
        <v>732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&amp;L20ADF020&amp;CФорма № Зведений- 2-Ц, Підрозділ: Державна судова адміністрація України,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A1" sqref="A1:O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5" ht="25.5" customHeight="1">
      <c r="A1" s="304" t="s">
        <v>206</v>
      </c>
      <c r="B1" s="304"/>
      <c r="C1" s="304"/>
      <c r="D1" s="304"/>
      <c r="E1" s="304"/>
      <c r="F1" s="304"/>
      <c r="G1" s="304"/>
      <c r="H1" s="304"/>
      <c r="I1" s="304"/>
      <c r="J1" s="304"/>
      <c r="K1" s="304"/>
      <c r="L1" s="304"/>
      <c r="M1" s="304"/>
      <c r="N1" s="304"/>
      <c r="O1" s="304"/>
    </row>
    <row r="2" spans="1:14" ht="12.75">
      <c r="A2" s="1"/>
      <c r="B2" s="14"/>
      <c r="C2" s="1"/>
      <c r="D2" s="1"/>
      <c r="E2" s="1"/>
      <c r="F2" s="1"/>
      <c r="G2" s="1"/>
      <c r="H2" s="1"/>
      <c r="I2" s="1"/>
      <c r="J2" s="1"/>
      <c r="K2" s="1"/>
      <c r="L2" s="1"/>
      <c r="M2" s="1"/>
      <c r="N2" s="1"/>
    </row>
    <row r="3" spans="1:59" ht="16.5" customHeight="1">
      <c r="A3" s="243" t="s">
        <v>218</v>
      </c>
      <c r="B3" s="239" t="s">
        <v>75</v>
      </c>
      <c r="C3" s="239"/>
      <c r="D3" s="239"/>
      <c r="E3" s="239" t="s">
        <v>136</v>
      </c>
      <c r="F3" s="239"/>
      <c r="G3" s="239" t="s">
        <v>221</v>
      </c>
      <c r="H3" s="239" t="s">
        <v>222</v>
      </c>
      <c r="I3" s="239" t="s">
        <v>224</v>
      </c>
      <c r="J3" s="239" t="s">
        <v>223</v>
      </c>
      <c r="K3" s="239"/>
      <c r="L3" s="260"/>
      <c r="M3" s="260"/>
      <c r="N3" s="260"/>
      <c r="O3" s="290" t="s">
        <v>226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43"/>
      <c r="B4" s="239"/>
      <c r="C4" s="239"/>
      <c r="D4" s="239"/>
      <c r="E4" s="239"/>
      <c r="F4" s="239"/>
      <c r="G4" s="239"/>
      <c r="H4" s="239"/>
      <c r="I4" s="239"/>
      <c r="J4" s="240" t="s">
        <v>60</v>
      </c>
      <c r="K4" s="240"/>
      <c r="L4" s="240"/>
      <c r="M4" s="240"/>
      <c r="N4" s="240"/>
      <c r="O4" s="29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43"/>
      <c r="B5" s="239"/>
      <c r="C5" s="239"/>
      <c r="D5" s="239"/>
      <c r="E5" s="239"/>
      <c r="F5" s="239"/>
      <c r="G5" s="239"/>
      <c r="H5" s="239"/>
      <c r="I5" s="239"/>
      <c r="J5" s="240" t="s">
        <v>70</v>
      </c>
      <c r="K5" s="240" t="s">
        <v>71</v>
      </c>
      <c r="L5" s="240" t="s">
        <v>225</v>
      </c>
      <c r="M5" s="240"/>
      <c r="N5" s="240"/>
      <c r="O5" s="29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43"/>
      <c r="B6" s="239"/>
      <c r="C6" s="239"/>
      <c r="D6" s="239"/>
      <c r="E6" s="239" t="s">
        <v>68</v>
      </c>
      <c r="F6" s="240" t="s">
        <v>139</v>
      </c>
      <c r="G6" s="239"/>
      <c r="H6" s="239"/>
      <c r="I6" s="239"/>
      <c r="J6" s="240"/>
      <c r="K6" s="240"/>
      <c r="L6" s="240" t="s">
        <v>72</v>
      </c>
      <c r="M6" s="240" t="s">
        <v>73</v>
      </c>
      <c r="N6" s="240" t="s">
        <v>74</v>
      </c>
      <c r="O6" s="29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43"/>
      <c r="B7" s="239"/>
      <c r="C7" s="239"/>
      <c r="D7" s="239"/>
      <c r="E7" s="239"/>
      <c r="F7" s="240"/>
      <c r="G7" s="239"/>
      <c r="H7" s="239"/>
      <c r="I7" s="239"/>
      <c r="J7" s="240"/>
      <c r="K7" s="240"/>
      <c r="L7" s="240"/>
      <c r="M7" s="240"/>
      <c r="N7" s="240"/>
      <c r="O7" s="29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61</v>
      </c>
      <c r="B8" s="271" t="s">
        <v>62</v>
      </c>
      <c r="C8" s="271"/>
      <c r="D8" s="271"/>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49" t="s">
        <v>88</v>
      </c>
      <c r="C9" s="249"/>
      <c r="D9" s="249"/>
      <c r="E9" s="111">
        <f aca="true" t="shared" si="0" ref="E9:O9">SUM(E10:E11,E16:E18)</f>
        <v>2446</v>
      </c>
      <c r="F9" s="111">
        <f t="shared" si="0"/>
        <v>1796</v>
      </c>
      <c r="G9" s="111">
        <f t="shared" si="0"/>
        <v>378</v>
      </c>
      <c r="H9" s="111">
        <f t="shared" si="0"/>
        <v>334</v>
      </c>
      <c r="I9" s="111">
        <f t="shared" si="0"/>
        <v>1070</v>
      </c>
      <c r="J9" s="111">
        <f t="shared" si="0"/>
        <v>642</v>
      </c>
      <c r="K9" s="111">
        <f t="shared" si="0"/>
        <v>278</v>
      </c>
      <c r="L9" s="111">
        <f t="shared" si="0"/>
        <v>258</v>
      </c>
      <c r="M9" s="111">
        <f t="shared" si="0"/>
        <v>17</v>
      </c>
      <c r="N9" s="111">
        <f t="shared" si="0"/>
        <v>3</v>
      </c>
      <c r="O9" s="111">
        <f t="shared" si="0"/>
        <v>664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306" t="s">
        <v>33</v>
      </c>
      <c r="C10" s="306"/>
      <c r="D10" s="306"/>
      <c r="E10" s="112">
        <v>2332</v>
      </c>
      <c r="F10" s="112">
        <v>1707</v>
      </c>
      <c r="G10" s="112">
        <v>367</v>
      </c>
      <c r="H10" s="112">
        <v>317</v>
      </c>
      <c r="I10" s="113">
        <v>1011</v>
      </c>
      <c r="J10" s="111">
        <v>610</v>
      </c>
      <c r="K10" s="111">
        <v>255</v>
      </c>
      <c r="L10" s="112">
        <v>236</v>
      </c>
      <c r="M10" s="112">
        <v>16</v>
      </c>
      <c r="N10" s="112">
        <v>3</v>
      </c>
      <c r="O10" s="111">
        <v>637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53" t="s">
        <v>115</v>
      </c>
      <c r="C11" s="253"/>
      <c r="D11" s="253"/>
      <c r="E11" s="111">
        <v>3</v>
      </c>
      <c r="F11" s="112">
        <v>3</v>
      </c>
      <c r="G11" s="112"/>
      <c r="H11" s="112"/>
      <c r="I11" s="113">
        <v>1</v>
      </c>
      <c r="J11" s="111">
        <v>1</v>
      </c>
      <c r="K11" s="111"/>
      <c r="L11" s="111"/>
      <c r="M11" s="111"/>
      <c r="N11" s="111"/>
      <c r="O11" s="111">
        <v>2</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305" t="s">
        <v>60</v>
      </c>
      <c r="C12" s="254" t="s">
        <v>34</v>
      </c>
      <c r="D12" s="254"/>
      <c r="E12" s="111">
        <v>1</v>
      </c>
      <c r="F12" s="112">
        <v>1</v>
      </c>
      <c r="G12" s="112"/>
      <c r="H12" s="112"/>
      <c r="I12" s="113">
        <v>1</v>
      </c>
      <c r="J12" s="111">
        <v>1</v>
      </c>
      <c r="K12" s="111"/>
      <c r="L12" s="111"/>
      <c r="M12" s="111"/>
      <c r="N12" s="111"/>
      <c r="O12" s="11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305"/>
      <c r="C13" s="254" t="s">
        <v>35</v>
      </c>
      <c r="D13" s="254"/>
      <c r="E13" s="111">
        <v>1</v>
      </c>
      <c r="F13" s="112">
        <v>1</v>
      </c>
      <c r="G13" s="112"/>
      <c r="H13" s="112"/>
      <c r="I13" s="113"/>
      <c r="J13" s="111"/>
      <c r="K13" s="111"/>
      <c r="L13" s="111"/>
      <c r="M13" s="111"/>
      <c r="N13" s="111"/>
      <c r="O13" s="111">
        <v>1</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305"/>
      <c r="C14" s="254" t="s">
        <v>36</v>
      </c>
      <c r="D14" s="254"/>
      <c r="E14" s="111"/>
      <c r="F14" s="112"/>
      <c r="G14" s="112"/>
      <c r="H14" s="112"/>
      <c r="I14" s="113"/>
      <c r="J14" s="111"/>
      <c r="K14" s="111"/>
      <c r="L14" s="111"/>
      <c r="M14" s="111"/>
      <c r="N14" s="111"/>
      <c r="O14" s="11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305"/>
      <c r="C15" s="254" t="s">
        <v>37</v>
      </c>
      <c r="D15" s="254"/>
      <c r="E15" s="111">
        <v>1</v>
      </c>
      <c r="F15" s="112">
        <v>1</v>
      </c>
      <c r="G15" s="112"/>
      <c r="H15" s="112"/>
      <c r="I15" s="113"/>
      <c r="J15" s="111"/>
      <c r="K15" s="111"/>
      <c r="L15" s="111"/>
      <c r="M15" s="111"/>
      <c r="N15" s="111"/>
      <c r="O15" s="111">
        <v>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300" t="s">
        <v>207</v>
      </c>
      <c r="C16" s="301"/>
      <c r="D16" s="302"/>
      <c r="E16" s="114">
        <v>1</v>
      </c>
      <c r="F16" s="112">
        <v>1</v>
      </c>
      <c r="G16" s="112"/>
      <c r="H16" s="112">
        <v>1</v>
      </c>
      <c r="I16" s="113"/>
      <c r="J16" s="111"/>
      <c r="K16" s="111"/>
      <c r="L16" s="111"/>
      <c r="M16" s="111"/>
      <c r="N16" s="111"/>
      <c r="O16" s="11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53" t="s">
        <v>38</v>
      </c>
      <c r="C17" s="253"/>
      <c r="D17" s="253"/>
      <c r="E17" s="111">
        <v>110</v>
      </c>
      <c r="F17" s="112">
        <v>85</v>
      </c>
      <c r="G17" s="112">
        <v>11</v>
      </c>
      <c r="H17" s="112">
        <v>16</v>
      </c>
      <c r="I17" s="113">
        <v>58</v>
      </c>
      <c r="J17" s="111">
        <v>31</v>
      </c>
      <c r="K17" s="111">
        <v>23</v>
      </c>
      <c r="L17" s="111">
        <v>22</v>
      </c>
      <c r="M17" s="111">
        <v>1</v>
      </c>
      <c r="N17" s="111"/>
      <c r="O17" s="111">
        <v>25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53" t="s">
        <v>39</v>
      </c>
      <c r="C18" s="253"/>
      <c r="D18" s="253"/>
      <c r="E18" s="111"/>
      <c r="F18" s="112"/>
      <c r="G18" s="112"/>
      <c r="H18" s="112"/>
      <c r="I18" s="113"/>
      <c r="J18" s="111"/>
      <c r="K18" s="111"/>
      <c r="L18" s="111"/>
      <c r="M18" s="111"/>
      <c r="N18" s="111"/>
      <c r="O18" s="11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303"/>
      <c r="C20" s="303"/>
      <c r="D20" s="303"/>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99"/>
      <c r="C22" s="299"/>
      <c r="D22" s="299"/>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L6:L7"/>
    <mergeCell ref="J3:N3"/>
    <mergeCell ref="G3:G7"/>
    <mergeCell ref="I3:I7"/>
    <mergeCell ref="B3:D7"/>
    <mergeCell ref="O3:O7"/>
    <mergeCell ref="E6:E7"/>
    <mergeCell ref="F6:F7"/>
    <mergeCell ref="H3:H7"/>
    <mergeCell ref="J5:J7"/>
    <mergeCell ref="E3:F5"/>
    <mergeCell ref="K5:K7"/>
    <mergeCell ref="A1:O1"/>
    <mergeCell ref="B12:B15"/>
    <mergeCell ref="C12:D12"/>
    <mergeCell ref="N6:N7"/>
    <mergeCell ref="M6:M7"/>
    <mergeCell ref="B10:D10"/>
    <mergeCell ref="B11:D11"/>
    <mergeCell ref="B8:D8"/>
    <mergeCell ref="B9:D9"/>
    <mergeCell ref="A3:A7"/>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8" r:id="rId1"/>
  <headerFooter>
    <oddFooter>&amp;L20ADF020&amp;CФорма № Зведений- 2-Ц, Підрозділ: Державна судова адміністрація України,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C37" sqref="C37"/>
    </sheetView>
  </sheetViews>
  <sheetFormatPr defaultColWidth="9.140625" defaultRowHeight="12.75"/>
  <cols>
    <col min="1" max="1" width="8.7109375" style="8" customWidth="1"/>
    <col min="2" max="2" width="14.140625" style="8" customWidth="1"/>
    <col min="3" max="3" width="17.00390625" style="8" customWidth="1"/>
    <col min="4" max="4" width="16.7109375" style="8" customWidth="1"/>
    <col min="5" max="5" width="17.140625" style="8" customWidth="1"/>
    <col min="6" max="6" width="6.140625" style="8" customWidth="1"/>
    <col min="7" max="7" width="7.7109375" style="8" customWidth="1"/>
    <col min="8" max="8" width="10.7109375" style="8" customWidth="1"/>
    <col min="9" max="9" width="15.7109375" style="25" customWidth="1"/>
    <col min="10" max="10" width="11.421875" style="8" customWidth="1"/>
    <col min="11" max="16384" width="9.140625" style="8" customWidth="1"/>
  </cols>
  <sheetData>
    <row r="1" spans="1:10" ht="18.75">
      <c r="A1" s="21" t="s">
        <v>94</v>
      </c>
      <c r="B1" s="21"/>
      <c r="C1" s="21"/>
      <c r="H1" s="20"/>
      <c r="I1" s="24"/>
      <c r="J1" s="7"/>
    </row>
    <row r="2" spans="1:10" ht="18.75">
      <c r="A2" s="15"/>
      <c r="B2" s="15"/>
      <c r="C2" s="15"/>
      <c r="H2" s="16"/>
      <c r="I2" s="24"/>
      <c r="J2" s="7"/>
    </row>
    <row r="3" spans="1:9" ht="27.75" customHeight="1">
      <c r="A3" s="26" t="s">
        <v>218</v>
      </c>
      <c r="B3" s="343" t="s">
        <v>82</v>
      </c>
      <c r="C3" s="343"/>
      <c r="D3" s="343"/>
      <c r="E3" s="343"/>
      <c r="F3" s="343"/>
      <c r="G3" s="343"/>
      <c r="H3" s="343"/>
      <c r="I3" s="12" t="s">
        <v>93</v>
      </c>
    </row>
    <row r="4" spans="1:9" ht="16.5" customHeight="1">
      <c r="A4" s="26">
        <v>1</v>
      </c>
      <c r="B4" s="335" t="s">
        <v>208</v>
      </c>
      <c r="C4" s="336"/>
      <c r="D4" s="336"/>
      <c r="E4" s="336"/>
      <c r="F4" s="336"/>
      <c r="G4" s="336"/>
      <c r="H4" s="337"/>
      <c r="I4" s="113">
        <v>73445</v>
      </c>
    </row>
    <row r="5" spans="1:9" ht="16.5" customHeight="1">
      <c r="A5" s="26">
        <v>2</v>
      </c>
      <c r="B5" s="310" t="s">
        <v>215</v>
      </c>
      <c r="C5" s="338" t="s">
        <v>209</v>
      </c>
      <c r="D5" s="338"/>
      <c r="E5" s="338"/>
      <c r="F5" s="338"/>
      <c r="G5" s="338"/>
      <c r="H5" s="338"/>
      <c r="I5" s="113">
        <v>20091</v>
      </c>
    </row>
    <row r="6" spans="1:9" ht="16.5" customHeight="1">
      <c r="A6" s="26">
        <v>3</v>
      </c>
      <c r="B6" s="311"/>
      <c r="C6" s="339" t="s">
        <v>212</v>
      </c>
      <c r="D6" s="307" t="s">
        <v>210</v>
      </c>
      <c r="E6" s="308"/>
      <c r="F6" s="308"/>
      <c r="G6" s="308"/>
      <c r="H6" s="309"/>
      <c r="I6" s="124">
        <v>2647</v>
      </c>
    </row>
    <row r="7" spans="1:9" ht="16.5" customHeight="1">
      <c r="A7" s="26">
        <v>4</v>
      </c>
      <c r="B7" s="311"/>
      <c r="C7" s="339"/>
      <c r="D7" s="313" t="s">
        <v>211</v>
      </c>
      <c r="E7" s="313"/>
      <c r="F7" s="313"/>
      <c r="G7" s="313"/>
      <c r="H7" s="313"/>
      <c r="I7" s="113">
        <v>17444</v>
      </c>
    </row>
    <row r="8" spans="1:9" ht="16.5" customHeight="1">
      <c r="A8" s="26">
        <v>5</v>
      </c>
      <c r="B8" s="311"/>
      <c r="C8" s="313" t="s">
        <v>213</v>
      </c>
      <c r="D8" s="313"/>
      <c r="E8" s="313"/>
      <c r="F8" s="313"/>
      <c r="G8" s="313"/>
      <c r="H8" s="313"/>
      <c r="I8" s="113">
        <v>3</v>
      </c>
    </row>
    <row r="9" spans="1:9" ht="16.5" customHeight="1">
      <c r="A9" s="26">
        <v>6</v>
      </c>
      <c r="B9" s="312"/>
      <c r="C9" s="313" t="s">
        <v>214</v>
      </c>
      <c r="D9" s="313"/>
      <c r="E9" s="313"/>
      <c r="F9" s="313"/>
      <c r="G9" s="313"/>
      <c r="H9" s="313"/>
      <c r="I9" s="113">
        <v>1474</v>
      </c>
    </row>
    <row r="10" spans="1:9" ht="16.5" customHeight="1">
      <c r="A10" s="26">
        <v>7</v>
      </c>
      <c r="B10" s="310" t="s">
        <v>217</v>
      </c>
      <c r="C10" s="313" t="s">
        <v>90</v>
      </c>
      <c r="D10" s="313"/>
      <c r="E10" s="313"/>
      <c r="F10" s="313"/>
      <c r="G10" s="313"/>
      <c r="H10" s="313"/>
      <c r="I10" s="113">
        <v>9186</v>
      </c>
    </row>
    <row r="11" spans="1:9" ht="16.5" customHeight="1">
      <c r="A11" s="26">
        <v>8</v>
      </c>
      <c r="B11" s="311"/>
      <c r="C11" s="313" t="s">
        <v>216</v>
      </c>
      <c r="D11" s="313"/>
      <c r="E11" s="313"/>
      <c r="F11" s="313"/>
      <c r="G11" s="313"/>
      <c r="H11" s="313"/>
      <c r="I11" s="113">
        <v>5278</v>
      </c>
    </row>
    <row r="12" spans="1:9" ht="18.75" customHeight="1">
      <c r="A12" s="26">
        <v>9</v>
      </c>
      <c r="B12" s="312"/>
      <c r="C12" s="313" t="s">
        <v>91</v>
      </c>
      <c r="D12" s="313"/>
      <c r="E12" s="313"/>
      <c r="F12" s="313"/>
      <c r="G12" s="313"/>
      <c r="H12" s="313"/>
      <c r="I12" s="113">
        <v>2184</v>
      </c>
    </row>
    <row r="13" spans="1:9" ht="18" customHeight="1">
      <c r="A13" s="26">
        <v>10</v>
      </c>
      <c r="B13" s="300" t="s">
        <v>95</v>
      </c>
      <c r="C13" s="301"/>
      <c r="D13" s="301"/>
      <c r="E13" s="301"/>
      <c r="F13" s="301"/>
      <c r="G13" s="301"/>
      <c r="H13" s="302"/>
      <c r="I13" s="125">
        <v>215877.77</v>
      </c>
    </row>
    <row r="14" spans="1:9" ht="18" customHeight="1">
      <c r="A14" s="26">
        <v>11</v>
      </c>
      <c r="B14" s="335" t="s">
        <v>42</v>
      </c>
      <c r="C14" s="336"/>
      <c r="D14" s="336"/>
      <c r="E14" s="336"/>
      <c r="F14" s="336"/>
      <c r="G14" s="336"/>
      <c r="H14" s="337"/>
      <c r="I14" s="125">
        <f>SUM(I15:I18)</f>
        <v>47</v>
      </c>
    </row>
    <row r="15" spans="1:10" ht="18" customHeight="1">
      <c r="A15" s="26">
        <v>12</v>
      </c>
      <c r="B15" s="320" t="s">
        <v>96</v>
      </c>
      <c r="C15" s="317" t="s">
        <v>97</v>
      </c>
      <c r="D15" s="318"/>
      <c r="E15" s="318"/>
      <c r="F15" s="318"/>
      <c r="G15" s="318"/>
      <c r="H15" s="319"/>
      <c r="I15" s="125">
        <v>7</v>
      </c>
      <c r="J15" s="54"/>
    </row>
    <row r="16" spans="1:9" ht="18" customHeight="1">
      <c r="A16" s="26">
        <v>13</v>
      </c>
      <c r="B16" s="321"/>
      <c r="C16" s="317" t="s">
        <v>98</v>
      </c>
      <c r="D16" s="318"/>
      <c r="E16" s="318"/>
      <c r="F16" s="318"/>
      <c r="G16" s="318"/>
      <c r="H16" s="319"/>
      <c r="I16" s="125">
        <v>2</v>
      </c>
    </row>
    <row r="17" spans="1:9" ht="18" customHeight="1">
      <c r="A17" s="26">
        <v>14</v>
      </c>
      <c r="B17" s="321"/>
      <c r="C17" s="317" t="s">
        <v>99</v>
      </c>
      <c r="D17" s="318"/>
      <c r="E17" s="318"/>
      <c r="F17" s="318"/>
      <c r="G17" s="318"/>
      <c r="H17" s="319"/>
      <c r="I17" s="125">
        <v>3</v>
      </c>
    </row>
    <row r="18" spans="1:9" ht="18" customHeight="1">
      <c r="A18" s="26">
        <v>15</v>
      </c>
      <c r="B18" s="321"/>
      <c r="C18" s="317" t="s">
        <v>79</v>
      </c>
      <c r="D18" s="318"/>
      <c r="E18" s="318"/>
      <c r="F18" s="318"/>
      <c r="G18" s="318"/>
      <c r="H18" s="319"/>
      <c r="I18" s="125">
        <v>35</v>
      </c>
    </row>
    <row r="19" spans="1:9" ht="14.25" customHeight="1">
      <c r="A19" s="26">
        <v>16</v>
      </c>
      <c r="B19" s="322"/>
      <c r="C19" s="323" t="s">
        <v>263</v>
      </c>
      <c r="D19" s="324"/>
      <c r="E19" s="324"/>
      <c r="F19" s="324"/>
      <c r="G19" s="324"/>
      <c r="H19" s="325"/>
      <c r="I19" s="125">
        <v>32</v>
      </c>
    </row>
    <row r="20" spans="1:9" ht="18" customHeight="1">
      <c r="A20" s="26">
        <v>17</v>
      </c>
      <c r="B20" s="314" t="s">
        <v>25</v>
      </c>
      <c r="C20" s="315"/>
      <c r="D20" s="315"/>
      <c r="E20" s="315"/>
      <c r="F20" s="315"/>
      <c r="G20" s="315"/>
      <c r="H20" s="316"/>
      <c r="I20" s="125">
        <v>136</v>
      </c>
    </row>
    <row r="21" spans="1:9" ht="18" customHeight="1">
      <c r="A21" s="26">
        <v>18</v>
      </c>
      <c r="B21" s="344" t="s">
        <v>26</v>
      </c>
      <c r="C21" s="345"/>
      <c r="D21" s="345"/>
      <c r="E21" s="345"/>
      <c r="F21" s="345"/>
      <c r="G21" s="345"/>
      <c r="H21" s="346"/>
      <c r="I21" s="125">
        <v>58</v>
      </c>
    </row>
    <row r="22" spans="1:9" ht="18" customHeight="1">
      <c r="A22" s="26">
        <v>19</v>
      </c>
      <c r="B22" s="314" t="s">
        <v>102</v>
      </c>
      <c r="C22" s="315"/>
      <c r="D22" s="315"/>
      <c r="E22" s="315"/>
      <c r="F22" s="315"/>
      <c r="G22" s="315"/>
      <c r="H22" s="316"/>
      <c r="I22" s="125">
        <v>187258</v>
      </c>
    </row>
    <row r="23" spans="1:9" ht="18" customHeight="1">
      <c r="A23" s="26">
        <v>20</v>
      </c>
      <c r="B23" s="314" t="s">
        <v>27</v>
      </c>
      <c r="C23" s="315"/>
      <c r="D23" s="315"/>
      <c r="E23" s="315"/>
      <c r="F23" s="315"/>
      <c r="G23" s="315"/>
      <c r="H23" s="316"/>
      <c r="I23" s="125">
        <v>3122</v>
      </c>
    </row>
    <row r="24" spans="1:9" ht="15" customHeight="1">
      <c r="A24" s="26">
        <v>21</v>
      </c>
      <c r="B24" s="317" t="s">
        <v>41</v>
      </c>
      <c r="C24" s="327"/>
      <c r="D24" s="327"/>
      <c r="E24" s="327"/>
      <c r="F24" s="327"/>
      <c r="G24" s="327"/>
      <c r="H24" s="328"/>
      <c r="I24" s="125">
        <v>1450</v>
      </c>
    </row>
    <row r="25" spans="1:9" ht="18" customHeight="1">
      <c r="A25" s="26">
        <v>22</v>
      </c>
      <c r="B25" s="314" t="s">
        <v>28</v>
      </c>
      <c r="C25" s="315"/>
      <c r="D25" s="315"/>
      <c r="E25" s="315"/>
      <c r="F25" s="315"/>
      <c r="G25" s="315"/>
      <c r="H25" s="316"/>
      <c r="I25" s="125">
        <v>311</v>
      </c>
    </row>
    <row r="26" spans="1:9" ht="15" customHeight="1">
      <c r="A26" s="26">
        <v>23</v>
      </c>
      <c r="B26" s="317" t="s">
        <v>41</v>
      </c>
      <c r="C26" s="327"/>
      <c r="D26" s="327"/>
      <c r="E26" s="327"/>
      <c r="F26" s="327"/>
      <c r="G26" s="327"/>
      <c r="H26" s="328"/>
      <c r="I26" s="125">
        <v>135</v>
      </c>
    </row>
    <row r="27" spans="1:10" s="23" customFormat="1" ht="25.5" customHeight="1">
      <c r="A27" s="26">
        <v>24</v>
      </c>
      <c r="B27" s="329" t="s">
        <v>242</v>
      </c>
      <c r="C27" s="330"/>
      <c r="D27" s="330"/>
      <c r="E27" s="330"/>
      <c r="F27" s="330"/>
      <c r="G27" s="330"/>
      <c r="H27" s="331"/>
      <c r="I27" s="125">
        <v>18385</v>
      </c>
      <c r="J27" s="70"/>
    </row>
    <row r="28" spans="1:10" s="23" customFormat="1" ht="29.25" customHeight="1">
      <c r="A28" s="26">
        <v>25</v>
      </c>
      <c r="B28" s="329" t="s">
        <v>228</v>
      </c>
      <c r="C28" s="330"/>
      <c r="D28" s="330"/>
      <c r="E28" s="330"/>
      <c r="F28" s="330"/>
      <c r="G28" s="330"/>
      <c r="H28" s="331"/>
      <c r="I28" s="125">
        <v>2263</v>
      </c>
      <c r="J28" s="70"/>
    </row>
    <row r="29" spans="1:9" s="23" customFormat="1" ht="17.25" customHeight="1">
      <c r="A29" s="26">
        <v>26</v>
      </c>
      <c r="B29" s="329" t="s">
        <v>83</v>
      </c>
      <c r="C29" s="330"/>
      <c r="D29" s="330"/>
      <c r="E29" s="330"/>
      <c r="F29" s="330"/>
      <c r="G29" s="330"/>
      <c r="H29" s="331"/>
      <c r="I29" s="125">
        <v>5751</v>
      </c>
    </row>
    <row r="30" spans="1:9" s="23" customFormat="1" ht="18" customHeight="1">
      <c r="A30" s="26">
        <v>27</v>
      </c>
      <c r="B30" s="350" t="s">
        <v>29</v>
      </c>
      <c r="C30" s="351"/>
      <c r="D30" s="351"/>
      <c r="E30" s="351"/>
      <c r="F30" s="351"/>
      <c r="G30" s="351"/>
      <c r="H30" s="352"/>
      <c r="I30" s="113">
        <v>585</v>
      </c>
    </row>
    <row r="31" spans="1:9" s="23" customFormat="1" ht="26.25" customHeight="1">
      <c r="A31" s="26">
        <v>28</v>
      </c>
      <c r="B31" s="329" t="s">
        <v>43</v>
      </c>
      <c r="C31" s="330"/>
      <c r="D31" s="330"/>
      <c r="E31" s="330"/>
      <c r="F31" s="330"/>
      <c r="G31" s="330"/>
      <c r="H31" s="331"/>
      <c r="I31" s="110">
        <v>4339</v>
      </c>
    </row>
    <row r="32" spans="1:12" ht="18" customHeight="1">
      <c r="A32" s="17"/>
      <c r="B32" s="17"/>
      <c r="C32" s="18"/>
      <c r="D32" s="75"/>
      <c r="E32" s="75"/>
      <c r="F32" s="75"/>
      <c r="G32" s="75"/>
      <c r="H32" s="18"/>
      <c r="I32" s="59"/>
      <c r="J32" s="75"/>
      <c r="K32" s="75"/>
      <c r="L32" s="71"/>
    </row>
    <row r="33" spans="1:11" s="71" customFormat="1" ht="50.25" customHeight="1">
      <c r="A33" s="347" t="s">
        <v>276</v>
      </c>
      <c r="B33" s="347"/>
      <c r="C33" s="347"/>
      <c r="D33" s="332"/>
      <c r="E33" s="332"/>
      <c r="F33" s="100"/>
      <c r="G33" s="341" t="s">
        <v>264</v>
      </c>
      <c r="H33" s="341"/>
      <c r="I33" s="77" t="s">
        <v>265</v>
      </c>
      <c r="J33" s="78"/>
      <c r="K33" s="75"/>
    </row>
    <row r="34" spans="1:11" s="71" customFormat="1" ht="15.75">
      <c r="A34" s="76"/>
      <c r="B34" s="101"/>
      <c r="C34" s="101"/>
      <c r="D34" s="333" t="s">
        <v>229</v>
      </c>
      <c r="E34" s="333"/>
      <c r="F34" s="100"/>
      <c r="G34" s="334" t="s">
        <v>230</v>
      </c>
      <c r="H34" s="334"/>
      <c r="I34" s="102"/>
      <c r="J34" s="79"/>
      <c r="K34" s="75"/>
    </row>
    <row r="35" spans="1:11" s="71" customFormat="1" ht="11.25" customHeight="1">
      <c r="A35" s="76"/>
      <c r="B35" s="82"/>
      <c r="C35" s="82"/>
      <c r="D35" s="82"/>
      <c r="E35" s="82"/>
      <c r="F35" s="100"/>
      <c r="G35" s="100"/>
      <c r="H35" s="100"/>
      <c r="I35" s="102"/>
      <c r="J35" s="80"/>
      <c r="K35" s="75"/>
    </row>
    <row r="36" spans="1:11" s="71" customFormat="1" ht="15.75">
      <c r="A36" s="348" t="s">
        <v>44</v>
      </c>
      <c r="B36" s="348"/>
      <c r="C36" s="348"/>
      <c r="D36" s="332"/>
      <c r="E36" s="332"/>
      <c r="F36" s="100"/>
      <c r="G36" s="340" t="s">
        <v>266</v>
      </c>
      <c r="H36" s="340"/>
      <c r="I36" s="102"/>
      <c r="J36" s="80"/>
      <c r="K36" s="75"/>
    </row>
    <row r="37" spans="1:11" s="71" customFormat="1" ht="15.75">
      <c r="A37" s="81"/>
      <c r="B37" s="103"/>
      <c r="C37" s="103"/>
      <c r="D37" s="333" t="s">
        <v>229</v>
      </c>
      <c r="E37" s="333"/>
      <c r="F37" s="104"/>
      <c r="G37" s="334" t="s">
        <v>230</v>
      </c>
      <c r="H37" s="334"/>
      <c r="I37" s="104"/>
      <c r="J37" s="80"/>
      <c r="K37" s="75"/>
    </row>
    <row r="38" spans="1:11" s="71" customFormat="1" ht="11.25" customHeight="1">
      <c r="A38" s="81"/>
      <c r="B38" s="103"/>
      <c r="C38" s="103"/>
      <c r="D38" s="105"/>
      <c r="E38" s="105"/>
      <c r="F38" s="104"/>
      <c r="G38" s="106"/>
      <c r="H38" s="106"/>
      <c r="I38" s="104"/>
      <c r="J38" s="80"/>
      <c r="K38" s="75"/>
    </row>
    <row r="39" spans="1:11" s="71" customFormat="1" ht="11.25" customHeight="1">
      <c r="A39" s="81"/>
      <c r="B39" s="103"/>
      <c r="C39" s="103"/>
      <c r="D39" s="82"/>
      <c r="E39" s="82"/>
      <c r="F39" s="100"/>
      <c r="G39" s="100"/>
      <c r="H39" s="104"/>
      <c r="I39" s="104"/>
      <c r="J39" s="75"/>
      <c r="K39" s="75"/>
    </row>
    <row r="40" spans="1:11" s="71" customFormat="1" ht="15.75">
      <c r="A40" s="75"/>
      <c r="B40" s="82" t="s">
        <v>243</v>
      </c>
      <c r="C40" s="107"/>
      <c r="D40" s="326" t="s">
        <v>267</v>
      </c>
      <c r="E40" s="326"/>
      <c r="F40" s="100"/>
      <c r="G40" s="100"/>
      <c r="H40" s="100"/>
      <c r="I40" s="102"/>
      <c r="J40" s="108"/>
      <c r="K40" s="75"/>
    </row>
    <row r="41" spans="1:11" s="71" customFormat="1" ht="13.5" customHeight="1">
      <c r="A41" s="75"/>
      <c r="B41" s="99" t="s">
        <v>244</v>
      </c>
      <c r="C41" s="107"/>
      <c r="D41" s="326" t="s">
        <v>265</v>
      </c>
      <c r="E41" s="326"/>
      <c r="F41" s="100"/>
      <c r="G41" s="100"/>
      <c r="H41" s="100"/>
      <c r="I41" s="104"/>
      <c r="J41" s="108"/>
      <c r="K41" s="75"/>
    </row>
    <row r="42" spans="1:11" s="71" customFormat="1" ht="15" customHeight="1">
      <c r="A42" s="75"/>
      <c r="B42" s="82" t="s">
        <v>245</v>
      </c>
      <c r="C42" s="82"/>
      <c r="D42" s="326" t="s">
        <v>268</v>
      </c>
      <c r="E42" s="326"/>
      <c r="F42" s="100"/>
      <c r="G42" s="100"/>
      <c r="H42" s="349" t="s">
        <v>269</v>
      </c>
      <c r="I42" s="349"/>
      <c r="J42" s="109"/>
      <c r="K42" s="75"/>
    </row>
    <row r="43" spans="1:12" ht="15.75">
      <c r="A43" s="75"/>
      <c r="B43" s="82"/>
      <c r="C43" s="75"/>
      <c r="D43" s="75"/>
      <c r="E43" s="75"/>
      <c r="F43" s="75"/>
      <c r="G43" s="75"/>
      <c r="H43" s="75"/>
      <c r="I43" s="74"/>
      <c r="J43" s="75"/>
      <c r="K43" s="75"/>
      <c r="L43" s="71"/>
    </row>
    <row r="44" spans="1:12" ht="12.75">
      <c r="A44" s="75"/>
      <c r="B44" s="342"/>
      <c r="C44" s="342"/>
      <c r="D44" s="342"/>
      <c r="E44" s="342"/>
      <c r="F44" s="342"/>
      <c r="G44" s="342"/>
      <c r="H44" s="342"/>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A36:C36"/>
    <mergeCell ref="H42:I42"/>
    <mergeCell ref="B14:H14"/>
    <mergeCell ref="B22:H22"/>
    <mergeCell ref="G37:H37"/>
    <mergeCell ref="D33:E33"/>
    <mergeCell ref="B30:H30"/>
    <mergeCell ref="B29:H29"/>
    <mergeCell ref="B25:H25"/>
    <mergeCell ref="G33:H33"/>
    <mergeCell ref="B44:H44"/>
    <mergeCell ref="B3:H3"/>
    <mergeCell ref="B20:H20"/>
    <mergeCell ref="B21:H21"/>
    <mergeCell ref="B13:H13"/>
    <mergeCell ref="C10:H10"/>
    <mergeCell ref="D7:H7"/>
    <mergeCell ref="C16:H16"/>
    <mergeCell ref="A33:C33"/>
    <mergeCell ref="G34:H34"/>
    <mergeCell ref="D37:E37"/>
    <mergeCell ref="B4:H4"/>
    <mergeCell ref="C5:H5"/>
    <mergeCell ref="C6:C7"/>
    <mergeCell ref="C8:H8"/>
    <mergeCell ref="C9:H9"/>
    <mergeCell ref="B10:B12"/>
    <mergeCell ref="G36:H36"/>
    <mergeCell ref="C17:H17"/>
    <mergeCell ref="D42:E42"/>
    <mergeCell ref="D40:E40"/>
    <mergeCell ref="D41:E41"/>
    <mergeCell ref="B24:H24"/>
    <mergeCell ref="B28:H28"/>
    <mergeCell ref="B26:H26"/>
    <mergeCell ref="B27:H27"/>
    <mergeCell ref="D36:E36"/>
    <mergeCell ref="D34:E34"/>
    <mergeCell ref="B31:H31"/>
    <mergeCell ref="D6:H6"/>
    <mergeCell ref="B5:B9"/>
    <mergeCell ref="C12:H12"/>
    <mergeCell ref="B23:H23"/>
    <mergeCell ref="C15:H15"/>
    <mergeCell ref="B15:B19"/>
    <mergeCell ref="C19:H19"/>
    <mergeCell ref="C18:H18"/>
    <mergeCell ref="C11:H11"/>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5" r:id="rId1"/>
  <headerFooter>
    <oddFooter>&amp;L20ADF020&amp;CФорма № Зведений- 2-Ц, Підрозділ: Державна судова адміністрація України,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2018-02-08T08:58:38Z</cp:lastPrinted>
  <dcterms:created xsi:type="dcterms:W3CDTF">2015-09-09T11:49:35Z</dcterms:created>
  <dcterms:modified xsi:type="dcterms:W3CDTF">2018-02-28T08:47:50Z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20ADF020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